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showInkAnnotation="0" codeName="ThisWorkbook"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3 ホームページアップ資料\▲R6年度　入札情報\R060819 (播管８号)  播但連絡道路　道路維持修繕工事（橋梁耐震補強修繕工事(第７・６高架橋)）\HP公告（播管8号）\"/>
    </mc:Choice>
  </mc:AlternateContent>
  <xr:revisionPtr revIDLastSave="0" documentId="8_{97F34EC5-F86B-4AB7-B506-076C8532D043}" xr6:coauthVersionLast="47" xr6:coauthVersionMax="47" xr10:uidLastSave="{00000000-0000-0000-0000-000000000000}"/>
  <bookViews>
    <workbookView xWindow="-120" yWindow="-120" windowWidth="20730" windowHeight="11160" tabRatio="963" xr2:uid="{00000000-000D-0000-FFFF-FFFF00000000}"/>
  </bookViews>
  <sheets>
    <sheet name="様式１（表紙）" sheetId="82" r:id="rId1"/>
    <sheet name="様式2（case④）" sheetId="44" r:id="rId2"/>
    <sheet name="チェック用" sheetId="50" state="hidden" r:id="rId3"/>
    <sheet name="様式３" sheetId="74" r:id="rId4"/>
    <sheet name="様式４" sheetId="78" r:id="rId5"/>
    <sheet name="様式５" sheetId="81" r:id="rId6"/>
    <sheet name="様式６" sheetId="65" r:id="rId7"/>
    <sheet name="【参考】誓約書（CCUS）" sheetId="68" r:id="rId8"/>
    <sheet name="≪記載例≫" sheetId="89" r:id="rId9"/>
    <sheet name="例＿様式１（表紙）" sheetId="93" r:id="rId10"/>
    <sheet name="例＿様式2" sheetId="49" r:id="rId11"/>
    <sheet name="例＿様式３" sheetId="84" r:id="rId12"/>
    <sheet name="例＿様式４" sheetId="85" r:id="rId13"/>
    <sheet name="例＿様式５" sheetId="90" r:id="rId14"/>
    <sheet name="例＿様式６" sheetId="91" r:id="rId15"/>
    <sheet name="例＿様式７" sheetId="92" r:id="rId16"/>
  </sheets>
  <externalReferences>
    <externalReference r:id="rId17"/>
  </externalReferences>
  <definedNames>
    <definedName name="_xlnm.Print_Area" localSheetId="7">'【参考】誓約書（CCUS）'!$A$1:$J$56</definedName>
    <definedName name="_xlnm.Print_Area" localSheetId="0">'様式１（表紙）'!$A$1:$Q$53</definedName>
    <definedName name="_xlnm.Print_Area" localSheetId="1">'様式2（case④）'!$A$1:$N$62</definedName>
    <definedName name="_xlnm.Print_Area" localSheetId="3">様式３!$A$1:$AE$52</definedName>
    <definedName name="_xlnm.Print_Area" localSheetId="4">様式４!$A$1:$AP$55</definedName>
    <definedName name="_xlnm.Print_Area" localSheetId="5">様式５!$A$1:$R$46</definedName>
    <definedName name="_xlnm.Print_Area" localSheetId="6">様式６!$A$1:$L$33</definedName>
    <definedName name="_xlnm.Print_Area" localSheetId="9">'例＿様式１（表紙）'!$A$1:$Q$59</definedName>
    <definedName name="_xlnm.Print_Area" localSheetId="10">例＿様式2!$A$1:$N$72</definedName>
    <definedName name="_xlnm.Print_Area" localSheetId="11">例＿様式３!$A$1:$AE$52</definedName>
    <definedName name="_xlnm.Print_Area" localSheetId="12">例＿様式４!$A$1:$AP$55</definedName>
    <definedName name="_xlnm.Print_Area" localSheetId="13">例＿様式５!$A$1:$R$47</definedName>
    <definedName name="_xlnm.Print_Area" localSheetId="14">例＿様式６!$A$1:$L$31</definedName>
  </definedNames>
  <calcPr calcId="191029"/>
</workbook>
</file>

<file path=xl/calcChain.xml><?xml version="1.0" encoding="utf-8"?>
<calcChain xmlns="http://schemas.openxmlformats.org/spreadsheetml/2006/main">
  <c r="J48" i="44" l="1"/>
  <c r="H49" i="44"/>
  <c r="K19" i="65"/>
  <c r="A7" i="78"/>
  <c r="H51" i="44"/>
  <c r="H50" i="44"/>
  <c r="H48" i="44"/>
  <c r="J44" i="44"/>
  <c r="J51" i="44" s="1"/>
  <c r="J42" i="44"/>
  <c r="J40" i="44"/>
  <c r="J38" i="44"/>
  <c r="J36" i="44"/>
  <c r="J34" i="44"/>
  <c r="J32" i="44"/>
  <c r="J23" i="44"/>
  <c r="J17" i="44"/>
  <c r="J12" i="44"/>
  <c r="J6" i="44"/>
  <c r="J5" i="44"/>
  <c r="C5" i="44"/>
  <c r="C4" i="44"/>
  <c r="J49" i="44" l="1"/>
  <c r="J50" i="44"/>
  <c r="H52" i="44"/>
  <c r="C51" i="78"/>
  <c r="C52" i="78"/>
  <c r="C34" i="78"/>
  <c r="C33" i="78"/>
  <c r="C30" i="78"/>
  <c r="C29" i="78"/>
  <c r="C26" i="78"/>
  <c r="C25" i="78"/>
  <c r="C47" i="78"/>
  <c r="C48" i="78"/>
  <c r="C49" i="78"/>
  <c r="C50" i="78"/>
  <c r="A47" i="78"/>
  <c r="A49" i="78"/>
  <c r="A51" i="78"/>
  <c r="A24" i="78"/>
  <c r="A28" i="78"/>
  <c r="A32" i="78"/>
  <c r="G20" i="78"/>
  <c r="G9" i="78"/>
  <c r="V9" i="78"/>
  <c r="AF12" i="78"/>
  <c r="AJ12" i="78"/>
  <c r="AM12" i="78"/>
  <c r="A51" i="74"/>
  <c r="M35" i="74"/>
  <c r="AD14" i="74"/>
  <c r="AD16" i="74" s="1"/>
  <c r="AD18" i="74" s="1"/>
  <c r="AD20" i="74" s="1"/>
  <c r="AD22" i="74" s="1"/>
  <c r="J52" i="44" l="1"/>
  <c r="AT35" i="78"/>
  <c r="AT33" i="78"/>
  <c r="AT31" i="78"/>
  <c r="T21" i="81" l="1"/>
  <c r="D21" i="81" s="1"/>
  <c r="T18" i="81"/>
  <c r="D18" i="81" s="1"/>
  <c r="T15" i="81"/>
  <c r="D15" i="81" s="1"/>
  <c r="J53" i="49" l="1"/>
  <c r="E46" i="78" l="1"/>
  <c r="E45" i="78" s="1"/>
  <c r="A25" i="81" l="1"/>
  <c r="I8" i="81" l="1"/>
  <c r="B33" i="81"/>
  <c r="B38" i="81"/>
  <c r="B36" i="81"/>
  <c r="B35" i="81"/>
  <c r="B39" i="81"/>
  <c r="B32" i="81"/>
  <c r="Y4" i="74"/>
  <c r="G46" i="78"/>
  <c r="AH4" i="78" l="1"/>
  <c r="H5" i="65"/>
  <c r="O46" i="78"/>
  <c r="M46" i="78"/>
  <c r="J46" i="78"/>
  <c r="G45" i="78"/>
  <c r="J45" i="78" s="1"/>
  <c r="M45" i="78" s="1"/>
  <c r="O45" i="78" s="1"/>
  <c r="J41" i="49" l="1"/>
  <c r="T38" i="81" l="1"/>
  <c r="B40" i="81" s="1"/>
  <c r="T35" i="81"/>
  <c r="B37" i="81" s="1"/>
  <c r="T32" i="81"/>
  <c r="B34" i="81" s="1"/>
  <c r="B36" i="68" l="1"/>
  <c r="G43" i="68" l="1"/>
  <c r="G42" i="68"/>
  <c r="G41" i="68"/>
  <c r="B32" i="68"/>
  <c r="B12" i="68"/>
  <c r="B11" i="68"/>
  <c r="Y3" i="74" l="1"/>
  <c r="AH3" i="78" l="1"/>
  <c r="H4" i="65"/>
  <c r="AW30" i="78" l="1"/>
  <c r="AS33" i="78" l="1"/>
  <c r="AV34" i="78" l="1"/>
  <c r="AV32" i="78"/>
  <c r="AV30" i="78"/>
  <c r="AV31" i="78" s="1"/>
  <c r="AV33" i="78" l="1"/>
  <c r="BC30" i="78"/>
  <c r="BB30" i="78"/>
  <c r="BA30" i="78"/>
  <c r="AZ30" i="78"/>
  <c r="AY30" i="78"/>
  <c r="AX30" i="78"/>
  <c r="BC34" i="78"/>
  <c r="BB34" i="78"/>
  <c r="BB35" i="78" s="1"/>
  <c r="BA34" i="78"/>
  <c r="BA35" i="78" s="1"/>
  <c r="AZ34" i="78"/>
  <c r="AZ35" i="78" s="1"/>
  <c r="AY34" i="78"/>
  <c r="AX34" i="78"/>
  <c r="AW34" i="78"/>
  <c r="BC32" i="78"/>
  <c r="BC33" i="78" s="1"/>
  <c r="BB32" i="78"/>
  <c r="BA32" i="78"/>
  <c r="BA33" i="78" s="1"/>
  <c r="AZ32" i="78"/>
  <c r="AZ33" i="78" s="1"/>
  <c r="AY32" i="78"/>
  <c r="AX32" i="78"/>
  <c r="AW32" i="78"/>
  <c r="AW33" i="78" l="1"/>
  <c r="AX33" i="78"/>
  <c r="BB33" i="78"/>
  <c r="AY33" i="78"/>
  <c r="I25" i="81" l="1"/>
  <c r="I26" i="81"/>
  <c r="I27" i="81"/>
  <c r="Y27" i="78"/>
  <c r="AB27" i="78" s="1"/>
  <c r="Y25" i="78"/>
  <c r="AB25" i="78" s="1"/>
  <c r="Y18" i="78"/>
  <c r="AB18" i="78" s="1"/>
  <c r="Y16" i="78"/>
  <c r="AB16" i="78" s="1"/>
  <c r="I7" i="81" l="1"/>
  <c r="O4" i="81"/>
  <c r="O3" i="81"/>
  <c r="N7" i="78"/>
  <c r="BC35" i="78"/>
  <c r="AY35" i="78"/>
  <c r="AX35" i="78"/>
  <c r="AW35" i="78"/>
  <c r="AV35" i="78"/>
  <c r="AY31" i="78"/>
  <c r="BC31" i="78"/>
  <c r="AX31" i="78"/>
  <c r="BB31" i="78"/>
  <c r="AW31" i="78"/>
  <c r="BA31" i="78"/>
  <c r="AZ31" i="78"/>
  <c r="AS35" i="78"/>
  <c r="AS31" i="78"/>
  <c r="R51" i="78"/>
  <c r="BD35" i="78" s="1"/>
  <c r="BE35" i="78" s="1"/>
  <c r="Y35" i="78"/>
  <c r="AB35" i="78" s="1"/>
  <c r="Y33" i="78"/>
  <c r="AB33" i="78" s="1"/>
  <c r="Y31" i="78"/>
  <c r="AB31" i="78" s="1"/>
  <c r="Y29" i="78"/>
  <c r="AB29" i="78" s="1"/>
  <c r="Y14" i="78"/>
  <c r="AB14" i="78" s="1"/>
  <c r="N23" i="74"/>
  <c r="R23" i="74" s="1"/>
  <c r="N21" i="74"/>
  <c r="R21" i="74" s="1"/>
  <c r="N19" i="74"/>
  <c r="R19" i="74" s="1"/>
  <c r="N17" i="74"/>
  <c r="R17" i="74" s="1"/>
  <c r="N10" i="74"/>
  <c r="R10" i="74" s="1"/>
  <c r="AE39" i="78" l="1"/>
  <c r="AE37" i="78"/>
  <c r="AE42" i="78"/>
  <c r="AE40" i="78"/>
  <c r="R49" i="78"/>
  <c r="BD33" i="78" s="1"/>
  <c r="BE33" i="78" s="1"/>
  <c r="R47" i="78"/>
  <c r="AO40" i="78"/>
  <c r="AO39" i="78"/>
  <c r="AO37" i="78"/>
  <c r="AO42" i="78"/>
  <c r="H30" i="50"/>
  <c r="I30" i="50"/>
  <c r="G30" i="50"/>
  <c r="F30" i="50"/>
  <c r="E31" i="50"/>
  <c r="E30" i="50"/>
  <c r="E32" i="50"/>
  <c r="D30" i="50"/>
  <c r="B30" i="50"/>
  <c r="H62" i="49"/>
  <c r="H64" i="49"/>
  <c r="H66" i="49" s="1"/>
  <c r="J49" i="49"/>
  <c r="C31" i="50"/>
  <c r="C32" i="50"/>
  <c r="I32" i="50"/>
  <c r="H32" i="50"/>
  <c r="G32" i="50"/>
  <c r="F32" i="50"/>
  <c r="D32" i="50"/>
  <c r="B32" i="50"/>
  <c r="K22" i="65"/>
  <c r="K21" i="65"/>
  <c r="K20" i="65"/>
  <c r="B31" i="50"/>
  <c r="J51" i="49"/>
  <c r="I31" i="50"/>
  <c r="H31" i="50"/>
  <c r="G31" i="50"/>
  <c r="F31" i="50"/>
  <c r="D31" i="50"/>
  <c r="B28" i="50"/>
  <c r="B24" i="50"/>
  <c r="B6" i="50"/>
  <c r="B5" i="50"/>
  <c r="B21" i="50"/>
  <c r="B19" i="50"/>
  <c r="B18" i="50"/>
  <c r="B15" i="50"/>
  <c r="B14" i="50"/>
  <c r="B11" i="50"/>
  <c r="B10" i="50"/>
  <c r="B9" i="50"/>
  <c r="B8" i="50"/>
  <c r="I14" i="50"/>
  <c r="G14" i="50"/>
  <c r="E14" i="50"/>
  <c r="D14" i="50"/>
  <c r="C14" i="50"/>
  <c r="I9" i="50"/>
  <c r="F9" i="50"/>
  <c r="E9" i="50"/>
  <c r="D9" i="50"/>
  <c r="J15" i="49"/>
  <c r="J30" i="49"/>
  <c r="C5" i="50"/>
  <c r="D5" i="50"/>
  <c r="E5" i="50"/>
  <c r="F5" i="50"/>
  <c r="G5" i="50"/>
  <c r="H5" i="50"/>
  <c r="I5" i="50"/>
  <c r="C6" i="50"/>
  <c r="D6" i="50"/>
  <c r="E6" i="50"/>
  <c r="F6" i="50"/>
  <c r="G6" i="50"/>
  <c r="H6" i="50"/>
  <c r="I6" i="50"/>
  <c r="C24" i="50"/>
  <c r="D24" i="50"/>
  <c r="E24" i="50"/>
  <c r="F24" i="50"/>
  <c r="G24" i="50"/>
  <c r="H24" i="50"/>
  <c r="I24" i="50"/>
  <c r="C28" i="50"/>
  <c r="D28" i="50"/>
  <c r="E28" i="50"/>
  <c r="F28" i="50"/>
  <c r="G28" i="50"/>
  <c r="H28" i="50"/>
  <c r="I28" i="50"/>
  <c r="J13" i="49"/>
  <c r="J20" i="49"/>
  <c r="J25" i="49"/>
  <c r="J28" i="49"/>
  <c r="J39" i="49"/>
  <c r="J43" i="49"/>
  <c r="J45" i="49"/>
  <c r="J47" i="49"/>
  <c r="J58" i="49"/>
  <c r="J65" i="49" s="1"/>
  <c r="H63" i="49"/>
  <c r="H65" i="49"/>
  <c r="I10" i="50"/>
  <c r="I15" i="50"/>
  <c r="I17" i="50"/>
  <c r="I18" i="50"/>
  <c r="I19" i="50"/>
  <c r="I21" i="50"/>
  <c r="I26" i="50"/>
  <c r="H10" i="50"/>
  <c r="H11" i="50"/>
  <c r="H15" i="50"/>
  <c r="H17" i="50"/>
  <c r="H18" i="50"/>
  <c r="H19" i="50"/>
  <c r="H21" i="50"/>
  <c r="H26" i="50"/>
  <c r="G10" i="50"/>
  <c r="G11" i="50"/>
  <c r="G15" i="50"/>
  <c r="G17" i="50"/>
  <c r="G18" i="50"/>
  <c r="G19" i="50"/>
  <c r="G21" i="50"/>
  <c r="G26" i="50"/>
  <c r="F10" i="50"/>
  <c r="F11" i="50"/>
  <c r="F14" i="50"/>
  <c r="F15" i="50"/>
  <c r="F17" i="50"/>
  <c r="F18" i="50"/>
  <c r="F19" i="50"/>
  <c r="F21" i="50"/>
  <c r="E10" i="50"/>
  <c r="E15" i="50"/>
  <c r="E18" i="50"/>
  <c r="E19" i="50"/>
  <c r="E21" i="50"/>
  <c r="D8" i="50"/>
  <c r="D10" i="50"/>
  <c r="D11" i="50"/>
  <c r="D13" i="50"/>
  <c r="D15" i="50"/>
  <c r="D17" i="50"/>
  <c r="D18" i="50"/>
  <c r="D19" i="50"/>
  <c r="D21" i="50"/>
  <c r="C10" i="50"/>
  <c r="C11" i="50"/>
  <c r="C15" i="50"/>
  <c r="C18" i="50"/>
  <c r="C19" i="50"/>
  <c r="C21" i="50"/>
  <c r="D26" i="50"/>
  <c r="C9" i="50"/>
  <c r="H9" i="50"/>
  <c r="G9" i="50"/>
  <c r="C13" i="50"/>
  <c r="C8" i="50"/>
  <c r="B17" i="50"/>
  <c r="C26" i="50"/>
  <c r="C30" i="50"/>
  <c r="B26" i="50"/>
  <c r="B13" i="50"/>
  <c r="H14" i="50"/>
  <c r="F26" i="50"/>
  <c r="C17" i="50"/>
  <c r="E26" i="50" l="1"/>
  <c r="E17" i="50"/>
  <c r="E13" i="50"/>
  <c r="E8" i="50"/>
  <c r="AO46" i="78"/>
  <c r="BD31" i="78"/>
  <c r="J64" i="49"/>
  <c r="J63" i="49"/>
  <c r="J62" i="49"/>
  <c r="BE31" i="78" l="1"/>
  <c r="BE36" i="78" s="1"/>
  <c r="J66" i="49"/>
  <c r="AR30" i="78" l="1"/>
  <c r="AR34" i="78"/>
  <c r="AR32" i="7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J4" authorId="0" shapeId="0" xr:uid="{9FF7F0B8-1946-4D9C-BAB6-3AA277E589CC}">
      <text>
        <r>
          <rPr>
            <b/>
            <sz val="12"/>
            <color indexed="81"/>
            <rFont val="ＭＳ Ｐゴシック"/>
            <family val="3"/>
            <charset val="128"/>
          </rPr>
          <t>建設業を許可した者を選択してください。
（国土交通大臣又は各都道府県知事）</t>
        </r>
      </text>
    </comment>
    <comment ref="L4" authorId="0" shapeId="0" xr:uid="{1E1A62AF-A5EB-4ECA-A32C-902FBD8489D8}">
      <text>
        <r>
          <rPr>
            <b/>
            <sz val="12"/>
            <color indexed="81"/>
            <rFont val="ＭＳ Ｐゴシック"/>
            <family val="3"/>
            <charset val="128"/>
          </rPr>
          <t>建設業許可番号の数値（最大６桁）を記入してください。
（00-######）</t>
        </r>
      </text>
    </comment>
    <comment ref="I12" authorId="0" shapeId="0" xr:uid="{D35A012F-4B8A-4179-8A7D-DEFF068825AE}">
      <text>
        <r>
          <rPr>
            <sz val="12"/>
            <color indexed="81"/>
            <rFont val="ＭＳ Ｐゴシック"/>
            <family val="3"/>
            <charset val="128"/>
          </rPr>
          <t>85点以上の工事件数を選択してください。
工事が無い場合は、「０件」を選択してください。</t>
        </r>
      </text>
    </comment>
    <comment ref="I13" authorId="0" shapeId="0" xr:uid="{71155603-CE70-41B1-B9E0-72DED160C751}">
      <text>
        <r>
          <rPr>
            <sz val="12"/>
            <color indexed="81"/>
            <rFont val="ＭＳ Ｐゴシック"/>
            <family val="3"/>
            <charset val="128"/>
          </rPr>
          <t>80点以上85点未満の工事件数を選択してください。
工事が無い場合は、「０件」を選択してください。</t>
        </r>
      </text>
    </comment>
    <comment ref="I14" authorId="0" shapeId="0" xr:uid="{402F1A3D-070E-4838-ABCA-38462D67EAF3}">
      <text>
        <r>
          <rPr>
            <sz val="12"/>
            <color indexed="81"/>
            <rFont val="ＭＳ Ｐゴシック"/>
            <family val="3"/>
            <charset val="128"/>
          </rPr>
          <t>75点以上80点未満の工事件数を選択してください。
工事が無い場合は、「０件」を選択してください。</t>
        </r>
      </text>
    </comment>
    <comment ref="I15" authorId="0" shapeId="0" xr:uid="{664D0965-E68D-41BB-A636-B386A1FBA520}">
      <text>
        <r>
          <rPr>
            <sz val="12"/>
            <color indexed="81"/>
            <rFont val="ＭＳ Ｐゴシック"/>
            <family val="3"/>
            <charset val="128"/>
          </rPr>
          <t>70点以上75点未満の工事件数を選択してください。
工事が無い場合は、「０件」を選択してください。</t>
        </r>
      </text>
    </comment>
    <comment ref="I16" authorId="0" shapeId="0" xr:uid="{2ADB9700-718D-41C4-9346-4973A5BF8F28}">
      <text>
        <r>
          <rPr>
            <sz val="12"/>
            <color indexed="81"/>
            <rFont val="ＭＳ Ｐゴシック"/>
            <family val="3"/>
            <charset val="128"/>
          </rPr>
          <t>70点未満、該当工事なしの工事件数を選択してください。
工事が無い場合は、「０件」を選択してください。</t>
        </r>
      </text>
    </comment>
    <comment ref="I17" authorId="0" shapeId="0" xr:uid="{59869A7D-200D-433B-9BB3-3859425FCE54}">
      <text>
        <r>
          <rPr>
            <sz val="12"/>
            <color indexed="81"/>
            <rFont val="ＭＳ Ｐゴシック"/>
            <family val="3"/>
            <charset val="128"/>
          </rPr>
          <t>整数で入力してください。</t>
        </r>
      </text>
    </comment>
    <comment ref="I23" authorId="0" shapeId="0" xr:uid="{EA2DF8E2-ADB0-4735-B600-F6351882CAF7}">
      <text>
        <r>
          <rPr>
            <sz val="12"/>
            <color indexed="81"/>
            <rFont val="ＭＳ Ｐゴシック"/>
            <family val="3"/>
            <charset val="128"/>
          </rPr>
          <t>85点以上の工事件数を選択してください。
工事が無い場合は、「０件」を選択してください。</t>
        </r>
      </text>
    </comment>
    <comment ref="I24" authorId="0" shapeId="0" xr:uid="{9E39FD3B-7865-473F-8462-1465FC6708D7}">
      <text>
        <r>
          <rPr>
            <sz val="12"/>
            <color indexed="81"/>
            <rFont val="ＭＳ Ｐゴシック"/>
            <family val="3"/>
            <charset val="128"/>
          </rPr>
          <t>80点以上85点未満の工事件数を選択してください。
工事が無い場合は、「０件」を選択してください。</t>
        </r>
      </text>
    </comment>
    <comment ref="I25" authorId="0" shapeId="0" xr:uid="{C381A167-594B-421F-9DA1-DFF8CD0AC18A}">
      <text>
        <r>
          <rPr>
            <sz val="12"/>
            <color indexed="81"/>
            <rFont val="ＭＳ Ｐゴシック"/>
            <family val="3"/>
            <charset val="128"/>
          </rPr>
          <t>75点以上80点未満の工事件数を選択してください。
工事が無い場合は、「０件」を選択してください。</t>
        </r>
      </text>
    </comment>
    <comment ref="I26" authorId="0" shapeId="0" xr:uid="{CC3DBF01-94E3-4620-A9CF-635AC7DA3F3B}">
      <text>
        <r>
          <rPr>
            <sz val="12"/>
            <color indexed="81"/>
            <rFont val="ＭＳ Ｐゴシック"/>
            <family val="3"/>
            <charset val="128"/>
          </rPr>
          <t>70点以上75点未満の工事件数を選択してください。
工事が無い場合は、「０件」を選択してください。</t>
        </r>
      </text>
    </comment>
    <comment ref="I27" authorId="0" shapeId="0" xr:uid="{F840231D-B336-495E-8460-D993059CF1A6}">
      <text>
        <r>
          <rPr>
            <sz val="12"/>
            <color indexed="81"/>
            <rFont val="ＭＳ Ｐゴシック"/>
            <family val="3"/>
            <charset val="128"/>
          </rPr>
          <t>85点以上の工事件数を選択してください。
工事が無い場合は、「０件」を選択してください。</t>
        </r>
      </text>
    </comment>
    <comment ref="I28" authorId="0" shapeId="0" xr:uid="{FBC5A172-3F1B-41AD-A638-F54B61C4A2CD}">
      <text>
        <r>
          <rPr>
            <sz val="12"/>
            <color indexed="81"/>
            <rFont val="ＭＳ Ｐゴシック"/>
            <family val="3"/>
            <charset val="128"/>
          </rPr>
          <t>80点以上85点未満の工事件数を選択してください。
工事が無い場合は、「０件」を選択してください。</t>
        </r>
      </text>
    </comment>
    <comment ref="I29" authorId="0" shapeId="0" xr:uid="{9C5227D8-5E54-4254-8A33-706302D7829E}">
      <text>
        <r>
          <rPr>
            <sz val="12"/>
            <color indexed="81"/>
            <rFont val="ＭＳ Ｐゴシック"/>
            <family val="3"/>
            <charset val="128"/>
          </rPr>
          <t>75点以上80点未満の工事件数を選択してください。
工事が無い場合は、「０件」を選択してください。</t>
        </r>
      </text>
    </comment>
    <comment ref="I30" authorId="0" shapeId="0" xr:uid="{AB93FCD6-2942-49C8-84F8-0E2DD9E0FF1C}">
      <text>
        <r>
          <rPr>
            <sz val="12"/>
            <color indexed="81"/>
            <rFont val="ＭＳ Ｐゴシック"/>
            <family val="3"/>
            <charset val="128"/>
          </rPr>
          <t>70点以上75点未満の工事件数を選択してください。
工事が無い場合は、「０件」を選択してください。</t>
        </r>
      </text>
    </comment>
    <comment ref="I31" authorId="0" shapeId="0" xr:uid="{B8CFF491-71EF-46E2-B0C8-4918A6005C15}">
      <text>
        <r>
          <rPr>
            <sz val="12"/>
            <color indexed="81"/>
            <rFont val="ＭＳ Ｐゴシック"/>
            <family val="3"/>
            <charset val="128"/>
          </rPr>
          <t>70点未満、該当工事なしの工事件数を選択してください。
工事が無い場合は、「０件」を選択してください。</t>
        </r>
      </text>
    </comment>
    <comment ref="I44" authorId="0" shapeId="0" xr:uid="{05D55B01-D442-488B-9C3B-8441E6BB69CF}">
      <text>
        <r>
          <rPr>
            <sz val="12"/>
            <color indexed="81"/>
            <rFont val="ＭＳ Ｐゴシック"/>
            <family val="3"/>
            <charset val="128"/>
          </rPr>
          <t xml:space="preserve">不履行項目数を選択してください。
</t>
        </r>
      </text>
    </comment>
    <comment ref="J48" authorId="0" shapeId="0" xr:uid="{32C2FFAB-E46E-471D-931A-CCA0B9A94EB8}">
      <text>
        <r>
          <rPr>
            <sz val="12"/>
            <color indexed="81"/>
            <rFont val="ＭＳ Ｐゴシック"/>
            <family val="3"/>
            <charset val="128"/>
          </rPr>
          <t>「×」と表示される場合は、企業の施工能力の「評価内容」に不備があります。</t>
        </r>
      </text>
    </comment>
    <comment ref="J49" authorId="0" shapeId="0" xr:uid="{60430188-DA0E-406B-BC27-0E736DEDA548}">
      <text>
        <r>
          <rPr>
            <sz val="12"/>
            <color indexed="81"/>
            <rFont val="ＭＳ Ｐゴシック"/>
            <family val="3"/>
            <charset val="128"/>
          </rPr>
          <t>「×」と表示される場合は、配置予定技術者の技術力の「評価内容」に不備があります。</t>
        </r>
      </text>
    </comment>
    <comment ref="J50" authorId="0" shapeId="0" xr:uid="{49F66912-DA0F-4F7B-98E1-AB060902B00B}">
      <text>
        <r>
          <rPr>
            <sz val="12"/>
            <color indexed="81"/>
            <rFont val="ＭＳ Ｐゴシック"/>
            <family val="3"/>
            <charset val="128"/>
          </rPr>
          <t>「×」と表示される場合は、地域建設業者の育成の「評価内容」に不備があります。</t>
        </r>
      </text>
    </comment>
    <comment ref="J51" authorId="0" shapeId="0" xr:uid="{FD897059-30DB-4393-B38B-3ED18DF9A2B5}">
      <text>
        <r>
          <rPr>
            <sz val="12"/>
            <color indexed="81"/>
            <rFont val="ＭＳ Ｐゴシック"/>
            <family val="3"/>
            <charset val="128"/>
          </rPr>
          <t>「×」と表示される場合は、減点の「評価内容」に不備があります。</t>
        </r>
        <r>
          <rPr>
            <sz val="9"/>
            <color indexed="81"/>
            <rFont val="ＭＳ Ｐゴシック"/>
            <family val="3"/>
            <charset val="128"/>
          </rPr>
          <t xml:space="preserve">
</t>
        </r>
      </text>
    </comment>
    <comment ref="J52" authorId="0" shapeId="0" xr:uid="{112C9EAD-A652-4226-8652-81825981B4A9}">
      <text>
        <r>
          <rPr>
            <sz val="12"/>
            <color indexed="81"/>
            <rFont val="ＭＳ Ｐゴシック"/>
            <family val="3"/>
            <charset val="128"/>
          </rPr>
          <t>「×」と表示される場合は以下の項目に不備があります。「評価内容」「工事番号」「工事名」「業者番号」「会社名」「作成者」を全て記入・選択してください。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J5" authorId="0" shapeId="0" xr:uid="{00000000-0006-0000-0900-000001000000}">
      <text>
        <r>
          <rPr>
            <b/>
            <sz val="12"/>
            <color indexed="81"/>
            <rFont val="ＭＳ Ｐゴシック"/>
            <family val="3"/>
            <charset val="128"/>
          </rPr>
          <t>建設業を許可した者を選択してください。
（国土交通大臣又は各都道府県知事）</t>
        </r>
      </text>
    </comment>
    <comment ref="L5" authorId="0" shapeId="0" xr:uid="{00000000-0006-0000-0900-000002000000}">
      <text>
        <r>
          <rPr>
            <b/>
            <sz val="12"/>
            <color indexed="81"/>
            <rFont val="ＭＳ Ｐゴシック"/>
            <family val="3"/>
            <charset val="128"/>
          </rPr>
          <t>建設業許可番号の数値（最大６桁）を記入してください。
（00-######）</t>
        </r>
      </text>
    </comment>
    <comment ref="M8" authorId="0" shapeId="0" xr:uid="{00000000-0006-0000-0900-000003000000}">
      <text>
        <r>
          <rPr>
            <b/>
            <sz val="12"/>
            <color indexed="81"/>
            <rFont val="ＭＳ Ｐゴシック"/>
            <family val="3"/>
            <charset val="128"/>
          </rPr>
          <t>追加資料の提出意思を選択してください。
提出しない→「×」
提出する→「○」</t>
        </r>
      </text>
    </comment>
    <comment ref="I15" authorId="0" shapeId="0" xr:uid="{00000000-0006-0000-0900-000004000000}">
      <text>
        <r>
          <rPr>
            <sz val="12"/>
            <color indexed="81"/>
            <rFont val="ＭＳ Ｐゴシック"/>
            <family val="3"/>
            <charset val="128"/>
          </rPr>
          <t>85点以上の工事件数を選択してください。
工事が無い場合は、「０件」を選択してください。</t>
        </r>
      </text>
    </comment>
    <comment ref="I16" authorId="0" shapeId="0" xr:uid="{00000000-0006-0000-0900-000005000000}">
      <text>
        <r>
          <rPr>
            <sz val="12"/>
            <color indexed="81"/>
            <rFont val="ＭＳ Ｐゴシック"/>
            <family val="3"/>
            <charset val="128"/>
          </rPr>
          <t>80点以上85点未満の工事件数を選択してください。
工事が無い場合は、「０件」を選択してください。</t>
        </r>
      </text>
    </comment>
    <comment ref="I17" authorId="0" shapeId="0" xr:uid="{00000000-0006-0000-0900-000006000000}">
      <text>
        <r>
          <rPr>
            <sz val="12"/>
            <color indexed="81"/>
            <rFont val="ＭＳ Ｐゴシック"/>
            <family val="3"/>
            <charset val="128"/>
          </rPr>
          <t>75点以上80点未満の工事件数を選択してください。
工事が無い場合は、「０件」を選択してください。</t>
        </r>
      </text>
    </comment>
    <comment ref="I18" authorId="0" shapeId="0" xr:uid="{00000000-0006-0000-0900-000007000000}">
      <text>
        <r>
          <rPr>
            <sz val="12"/>
            <color indexed="81"/>
            <rFont val="ＭＳ Ｐゴシック"/>
            <family val="3"/>
            <charset val="128"/>
          </rPr>
          <t>70点以上75点未満の工事件数を選択してください。
工事が無い場合は、「０件」を選択してください。</t>
        </r>
      </text>
    </comment>
    <comment ref="I19" authorId="0" shapeId="0" xr:uid="{00000000-0006-0000-0900-000008000000}">
      <text>
        <r>
          <rPr>
            <sz val="12"/>
            <color indexed="81"/>
            <rFont val="ＭＳ Ｐゴシック"/>
            <family val="3"/>
            <charset val="128"/>
          </rPr>
          <t>70点未満、該当工事なしの工事件数を選択してください。
工事が無い場合は、「０件」を選択してください。</t>
        </r>
      </text>
    </comment>
    <comment ref="I20" authorId="0" shapeId="0" xr:uid="{00000000-0006-0000-0900-000009000000}">
      <text>
        <r>
          <rPr>
            <sz val="12"/>
            <color indexed="81"/>
            <rFont val="ＭＳ Ｐゴシック"/>
            <family val="3"/>
            <charset val="128"/>
          </rPr>
          <t>整数で入力してください。</t>
        </r>
      </text>
    </comment>
    <comment ref="I30" authorId="0" shapeId="0" xr:uid="{00000000-0006-0000-0900-00000A000000}">
      <text>
        <r>
          <rPr>
            <sz val="12"/>
            <color indexed="81"/>
            <rFont val="ＭＳ Ｐゴシック"/>
            <family val="3"/>
            <charset val="128"/>
          </rPr>
          <t>85点以上の工事件数を選択してください。
工事が無い場合は、「０件」を選択してください。</t>
        </r>
      </text>
    </comment>
    <comment ref="I31" authorId="0" shapeId="0" xr:uid="{00000000-0006-0000-0900-00000B000000}">
      <text>
        <r>
          <rPr>
            <sz val="12"/>
            <color indexed="81"/>
            <rFont val="ＭＳ Ｐゴシック"/>
            <family val="3"/>
            <charset val="128"/>
          </rPr>
          <t>80点以上85点未満の工事件数を選択してください。
工事が無い場合は、「０件」を選択してください。</t>
        </r>
      </text>
    </comment>
    <comment ref="I32" authorId="0" shapeId="0" xr:uid="{00000000-0006-0000-0900-00000C000000}">
      <text>
        <r>
          <rPr>
            <sz val="12"/>
            <color indexed="81"/>
            <rFont val="ＭＳ Ｐゴシック"/>
            <family val="3"/>
            <charset val="128"/>
          </rPr>
          <t>75点以上80点未満の工事件数を選択してください。
工事が無い場合は、「０件」を選択してください。</t>
        </r>
      </text>
    </comment>
    <comment ref="I33" authorId="0" shapeId="0" xr:uid="{00000000-0006-0000-0900-00000D000000}">
      <text>
        <r>
          <rPr>
            <sz val="12"/>
            <color indexed="81"/>
            <rFont val="ＭＳ Ｐゴシック"/>
            <family val="3"/>
            <charset val="128"/>
          </rPr>
          <t>70点以上75点未満の工事件数を選択してください。
工事が無い場合は、「０件」を選択してください。</t>
        </r>
      </text>
    </comment>
    <comment ref="I34" authorId="0" shapeId="0" xr:uid="{00000000-0006-0000-0900-00000E000000}">
      <text>
        <r>
          <rPr>
            <sz val="12"/>
            <color indexed="81"/>
            <rFont val="ＭＳ Ｐゴシック"/>
            <family val="3"/>
            <charset val="128"/>
          </rPr>
          <t>85点以上の工事件数を選択してください。
工事が無い場合は、「０件」を選択してください。</t>
        </r>
      </text>
    </comment>
    <comment ref="I35" authorId="0" shapeId="0" xr:uid="{00000000-0006-0000-0900-00000F000000}">
      <text>
        <r>
          <rPr>
            <sz val="12"/>
            <color indexed="81"/>
            <rFont val="ＭＳ Ｐゴシック"/>
            <family val="3"/>
            <charset val="128"/>
          </rPr>
          <t>80点以上85点未満の工事件数を選択してください。
工事が無い場合は、「０件」を選択してください。</t>
        </r>
      </text>
    </comment>
    <comment ref="I36" authorId="0" shapeId="0" xr:uid="{00000000-0006-0000-0900-000010000000}">
      <text>
        <r>
          <rPr>
            <sz val="12"/>
            <color indexed="81"/>
            <rFont val="ＭＳ Ｐゴシック"/>
            <family val="3"/>
            <charset val="128"/>
          </rPr>
          <t>75点以上80点未満の工事件数を選択してください。
工事が無い場合は、「０件」を選択してください。</t>
        </r>
      </text>
    </comment>
    <comment ref="I37" authorId="0" shapeId="0" xr:uid="{00000000-0006-0000-0900-000011000000}">
      <text>
        <r>
          <rPr>
            <sz val="12"/>
            <color indexed="81"/>
            <rFont val="ＭＳ Ｐゴシック"/>
            <family val="3"/>
            <charset val="128"/>
          </rPr>
          <t>70点以上75点未満の工事件数を選択してください。
工事が無い場合は、「０件」を選択してください。</t>
        </r>
      </text>
    </comment>
    <comment ref="I38" authorId="0" shapeId="0" xr:uid="{00000000-0006-0000-0900-000012000000}">
      <text>
        <r>
          <rPr>
            <sz val="12"/>
            <color indexed="81"/>
            <rFont val="ＭＳ Ｐゴシック"/>
            <family val="3"/>
            <charset val="128"/>
          </rPr>
          <t>70点未満、該当工事なしの工事件数を選択してください。
工事が無い場合は、「０件」を選択してください。</t>
        </r>
      </text>
    </comment>
    <comment ref="I58" authorId="0" shapeId="0" xr:uid="{00000000-0006-0000-0900-000013000000}">
      <text>
        <r>
          <rPr>
            <sz val="12"/>
            <color indexed="81"/>
            <rFont val="ＭＳ Ｐゴシック"/>
            <family val="3"/>
            <charset val="128"/>
          </rPr>
          <t xml:space="preserve">不履行項目数を選択してください。
</t>
        </r>
      </text>
    </comment>
    <comment ref="J62" authorId="0" shapeId="0" xr:uid="{00000000-0006-0000-0900-000014000000}">
      <text>
        <r>
          <rPr>
            <sz val="12"/>
            <color indexed="81"/>
            <rFont val="ＭＳ Ｐゴシック"/>
            <family val="3"/>
            <charset val="128"/>
          </rPr>
          <t>「×」と表示される場合は、企業の施工能力の「評価内容」に不備があります。</t>
        </r>
      </text>
    </comment>
    <comment ref="J63" authorId="0" shapeId="0" xr:uid="{00000000-0006-0000-0900-000015000000}">
      <text>
        <r>
          <rPr>
            <sz val="12"/>
            <color indexed="81"/>
            <rFont val="ＭＳ Ｐゴシック"/>
            <family val="3"/>
            <charset val="128"/>
          </rPr>
          <t>「×」と表示される場合は、配置予定技術者の技術力の「評価内容」に不備があります。</t>
        </r>
      </text>
    </comment>
    <comment ref="J64" authorId="0" shapeId="0" xr:uid="{00000000-0006-0000-0900-000016000000}">
      <text>
        <r>
          <rPr>
            <sz val="12"/>
            <color indexed="81"/>
            <rFont val="ＭＳ Ｐゴシック"/>
            <family val="3"/>
            <charset val="128"/>
          </rPr>
          <t>「×」と表示される場合は、地域建設業者の育成の「評価内容」に不備があります。</t>
        </r>
      </text>
    </comment>
    <comment ref="J65" authorId="0" shapeId="0" xr:uid="{00000000-0006-0000-0900-000017000000}">
      <text>
        <r>
          <rPr>
            <sz val="12"/>
            <color indexed="81"/>
            <rFont val="ＭＳ Ｐゴシック"/>
            <family val="3"/>
            <charset val="128"/>
          </rPr>
          <t>「×」と表示される場合は、減点の「評価内容」に不備があります。</t>
        </r>
        <r>
          <rPr>
            <sz val="9"/>
            <color indexed="81"/>
            <rFont val="ＭＳ Ｐゴシック"/>
            <family val="3"/>
            <charset val="128"/>
          </rPr>
          <t xml:space="preserve">
</t>
        </r>
      </text>
    </comment>
    <comment ref="J66" authorId="0" shapeId="0" xr:uid="{00000000-0006-0000-0900-000018000000}">
      <text>
        <r>
          <rPr>
            <sz val="12"/>
            <color indexed="81"/>
            <rFont val="ＭＳ Ｐゴシック"/>
            <family val="3"/>
            <charset val="128"/>
          </rPr>
          <t>「×」と表示される場合は以下の項目に不備があります。「評価内容」「工事番号」「工事名」「業者番号」「会社名」「作成者」「提出意思」を全て記入・選択してください。</t>
        </r>
      </text>
    </comment>
  </commentList>
</comments>
</file>

<file path=xl/sharedStrings.xml><?xml version="1.0" encoding="utf-8"?>
<sst xmlns="http://schemas.openxmlformats.org/spreadsheetml/2006/main" count="1963" uniqueCount="772">
  <si>
    <t>企業の施工能力</t>
    <rPh sb="0" eb="2">
      <t>キギョウ</t>
    </rPh>
    <rPh sb="3" eb="5">
      <t>セコウ</t>
    </rPh>
    <rPh sb="5" eb="7">
      <t>ノウリョク</t>
    </rPh>
    <phoneticPr fontId="2"/>
  </si>
  <si>
    <t>備　考</t>
    <rPh sb="0" eb="1">
      <t>ソナエ</t>
    </rPh>
    <rPh sb="2" eb="3">
      <t>コウ</t>
    </rPh>
    <phoneticPr fontId="2"/>
  </si>
  <si>
    <t>　</t>
    <phoneticPr fontId="2"/>
  </si>
  <si>
    <t>工事成績</t>
    <phoneticPr fontId="2"/>
  </si>
  <si>
    <t>若手技術者の育成</t>
    <rPh sb="0" eb="2">
      <t>ワカテ</t>
    </rPh>
    <rPh sb="2" eb="5">
      <t>ギジュツシャ</t>
    </rPh>
    <rPh sb="6" eb="8">
      <t>イクセイ</t>
    </rPh>
    <phoneticPr fontId="2"/>
  </si>
  <si>
    <t>工事場所</t>
    <rPh sb="0" eb="2">
      <t>コウジ</t>
    </rPh>
    <rPh sb="2" eb="4">
      <t>バショ</t>
    </rPh>
    <phoneticPr fontId="2"/>
  </si>
  <si>
    <t>発注形態</t>
    <rPh sb="0" eb="2">
      <t>ハッチュウ</t>
    </rPh>
    <rPh sb="2" eb="4">
      <t>ケイタイ</t>
    </rPh>
    <phoneticPr fontId="2"/>
  </si>
  <si>
    <t>法令による免許</t>
    <rPh sb="0" eb="2">
      <t>ホウレイ</t>
    </rPh>
    <rPh sb="5" eb="7">
      <t>メンキョ</t>
    </rPh>
    <phoneticPr fontId="2"/>
  </si>
  <si>
    <t>工期</t>
    <rPh sb="0" eb="2">
      <t>コウキ</t>
    </rPh>
    <phoneticPr fontId="2"/>
  </si>
  <si>
    <t>従事役職</t>
    <rPh sb="0" eb="2">
      <t>ジュウジ</t>
    </rPh>
    <rPh sb="2" eb="4">
      <t>ヤクショク</t>
    </rPh>
    <phoneticPr fontId="2"/>
  </si>
  <si>
    <t>単体</t>
    <rPh sb="0" eb="2">
      <t>タンタイ</t>
    </rPh>
    <phoneticPr fontId="2"/>
  </si>
  <si>
    <t>該当なし</t>
    <rPh sb="0" eb="2">
      <t>ガイトウ</t>
    </rPh>
    <phoneticPr fontId="2"/>
  </si>
  <si>
    <t>工　期</t>
  </si>
  <si>
    <t>発注機関名</t>
    <rPh sb="2" eb="5">
      <t>キカンメイ</t>
    </rPh>
    <phoneticPr fontId="2"/>
  </si>
  <si>
    <t>検査年月日</t>
    <rPh sb="0" eb="2">
      <t>ケンサ</t>
    </rPh>
    <rPh sb="2" eb="5">
      <t>ネンガッピ</t>
    </rPh>
    <phoneticPr fontId="2"/>
  </si>
  <si>
    <t>電話番号</t>
    <rPh sb="0" eb="2">
      <t>デンワ</t>
    </rPh>
    <rPh sb="2" eb="4">
      <t>バンゴウ</t>
    </rPh>
    <phoneticPr fontId="2"/>
  </si>
  <si>
    <t>施工能力評価型様式２号</t>
    <rPh sb="0" eb="2">
      <t>セコウ</t>
    </rPh>
    <rPh sb="2" eb="4">
      <t>ノウリョク</t>
    </rPh>
    <rPh sb="4" eb="6">
      <t>ヒョウカ</t>
    </rPh>
    <rPh sb="6" eb="7">
      <t>ガタ</t>
    </rPh>
    <rPh sb="7" eb="9">
      <t>ヨウシキ</t>
    </rPh>
    <rPh sb="10" eb="11">
      <t>ゴウ</t>
    </rPh>
    <phoneticPr fontId="2"/>
  </si>
  <si>
    <t>工事番号</t>
    <rPh sb="0" eb="2">
      <t>コウジ</t>
    </rPh>
    <rPh sb="2" eb="4">
      <t>バンゴウ</t>
    </rPh>
    <phoneticPr fontId="2"/>
  </si>
  <si>
    <t>会社名</t>
    <rPh sb="0" eb="3">
      <t>カイシャメイ</t>
    </rPh>
    <phoneticPr fontId="2"/>
  </si>
  <si>
    <t>工事名</t>
    <rPh sb="0" eb="3">
      <t>コウジメイ</t>
    </rPh>
    <phoneticPr fontId="2"/>
  </si>
  <si>
    <t>作成者</t>
    <rPh sb="0" eb="3">
      <t>サクセイシャ</t>
    </rPh>
    <phoneticPr fontId="2"/>
  </si>
  <si>
    <t>評価区分</t>
    <rPh sb="0" eb="2">
      <t>ヒョウカ</t>
    </rPh>
    <rPh sb="2" eb="4">
      <t>クブン</t>
    </rPh>
    <phoneticPr fontId="2"/>
  </si>
  <si>
    <t>評価項目</t>
    <rPh sb="0" eb="2">
      <t>ヒョウカ</t>
    </rPh>
    <rPh sb="2" eb="4">
      <t>コウモク</t>
    </rPh>
    <phoneticPr fontId="2"/>
  </si>
  <si>
    <t>配点</t>
    <rPh sb="0" eb="2">
      <t>ハイテン</t>
    </rPh>
    <phoneticPr fontId="2"/>
  </si>
  <si>
    <t>評価方法</t>
    <rPh sb="0" eb="2">
      <t>ヒョウカ</t>
    </rPh>
    <rPh sb="2" eb="4">
      <t>ホウホウ</t>
    </rPh>
    <phoneticPr fontId="2"/>
  </si>
  <si>
    <t>入札参加者（申告者）</t>
    <rPh sb="0" eb="2">
      <t>ニュウサツ</t>
    </rPh>
    <rPh sb="2" eb="5">
      <t>サンカシャ</t>
    </rPh>
    <rPh sb="6" eb="9">
      <t>シンコクシャ</t>
    </rPh>
    <phoneticPr fontId="2"/>
  </si>
  <si>
    <t>評価内容</t>
    <rPh sb="0" eb="2">
      <t>ヒョウカ</t>
    </rPh>
    <rPh sb="2" eb="4">
      <t>ナイヨウ</t>
    </rPh>
    <phoneticPr fontId="2"/>
  </si>
  <si>
    <t>評価点</t>
    <rPh sb="0" eb="2">
      <t>ヒョウカ</t>
    </rPh>
    <rPh sb="2" eb="3">
      <t>テン</t>
    </rPh>
    <phoneticPr fontId="2"/>
  </si>
  <si>
    <t>2点</t>
    <rPh sb="1" eb="2">
      <t>テン</t>
    </rPh>
    <phoneticPr fontId="2"/>
  </si>
  <si>
    <t>あり</t>
  </si>
  <si>
    <t>あり</t>
    <phoneticPr fontId="2"/>
  </si>
  <si>
    <t>なし</t>
  </si>
  <si>
    <t>4点</t>
    <rPh sb="1" eb="2">
      <t>テン</t>
    </rPh>
    <phoneticPr fontId="2"/>
  </si>
  <si>
    <t>85点以上</t>
    <rPh sb="2" eb="3">
      <t>テン</t>
    </rPh>
    <rPh sb="3" eb="5">
      <t>イジョウ</t>
    </rPh>
    <phoneticPr fontId="2"/>
  </si>
  <si>
    <t>社会貢献点数</t>
    <rPh sb="0" eb="2">
      <t>シャカイ</t>
    </rPh>
    <rPh sb="2" eb="4">
      <t>コウケン</t>
    </rPh>
    <rPh sb="4" eb="5">
      <t>テン</t>
    </rPh>
    <rPh sb="5" eb="6">
      <t>スウ</t>
    </rPh>
    <phoneticPr fontId="2"/>
  </si>
  <si>
    <t>100点以上</t>
    <rPh sb="3" eb="4">
      <t>テン</t>
    </rPh>
    <rPh sb="4" eb="6">
      <t>イジョウ</t>
    </rPh>
    <phoneticPr fontId="2"/>
  </si>
  <si>
    <t>社会貢献
点数を
記載</t>
    <rPh sb="0" eb="2">
      <t>シャカイ</t>
    </rPh>
    <rPh sb="2" eb="4">
      <t>コウケン</t>
    </rPh>
    <rPh sb="5" eb="7">
      <t>テンスウ</t>
    </rPh>
    <rPh sb="9" eb="11">
      <t>キサイ</t>
    </rPh>
    <phoneticPr fontId="2"/>
  </si>
  <si>
    <t>80点以上　100点未満</t>
    <rPh sb="2" eb="3">
      <t>テン</t>
    </rPh>
    <rPh sb="3" eb="5">
      <t>イジョウ</t>
    </rPh>
    <rPh sb="9" eb="10">
      <t>テン</t>
    </rPh>
    <rPh sb="10" eb="12">
      <t>ミマン</t>
    </rPh>
    <phoneticPr fontId="2"/>
  </si>
  <si>
    <t>60点以上　80点未満</t>
    <rPh sb="2" eb="3">
      <t>テン</t>
    </rPh>
    <rPh sb="3" eb="5">
      <t>イジョウ</t>
    </rPh>
    <rPh sb="8" eb="9">
      <t>テン</t>
    </rPh>
    <rPh sb="9" eb="11">
      <t>ミマン</t>
    </rPh>
    <phoneticPr fontId="2"/>
  </si>
  <si>
    <t>40点以上　60点未満</t>
    <rPh sb="2" eb="3">
      <t>テン</t>
    </rPh>
    <rPh sb="3" eb="5">
      <t>イジョウ</t>
    </rPh>
    <rPh sb="8" eb="9">
      <t>テン</t>
    </rPh>
    <rPh sb="9" eb="11">
      <t>ミマン</t>
    </rPh>
    <phoneticPr fontId="2"/>
  </si>
  <si>
    <t>40点未満</t>
    <rPh sb="2" eb="3">
      <t>テン</t>
    </rPh>
    <rPh sb="3" eb="5">
      <t>ミマン</t>
    </rPh>
    <phoneticPr fontId="2"/>
  </si>
  <si>
    <t>なし</t>
    <phoneticPr fontId="2"/>
  </si>
  <si>
    <t>3点</t>
    <rPh sb="1" eb="2">
      <t>テン</t>
    </rPh>
    <phoneticPr fontId="2"/>
  </si>
  <si>
    <t>地域精通度
（本店所在地）</t>
    <rPh sb="0" eb="2">
      <t>チイキ</t>
    </rPh>
    <rPh sb="2" eb="4">
      <t>セイツウ</t>
    </rPh>
    <rPh sb="4" eb="5">
      <t>ド</t>
    </rPh>
    <rPh sb="7" eb="9">
      <t>ホンテン</t>
    </rPh>
    <rPh sb="9" eb="12">
      <t>ショザイチ</t>
    </rPh>
    <phoneticPr fontId="2"/>
  </si>
  <si>
    <t>1点</t>
    <rPh sb="1" eb="2">
      <t>テン</t>
    </rPh>
    <phoneticPr fontId="2"/>
  </si>
  <si>
    <t>小計</t>
    <rPh sb="0" eb="2">
      <t>ショウケイ</t>
    </rPh>
    <phoneticPr fontId="2"/>
  </si>
  <si>
    <t>企業の施工能力（Ａ）</t>
    <rPh sb="0" eb="2">
      <t>キギョウ</t>
    </rPh>
    <rPh sb="3" eb="5">
      <t>セコウ</t>
    </rPh>
    <rPh sb="5" eb="7">
      <t>ノウリョク</t>
    </rPh>
    <phoneticPr fontId="2"/>
  </si>
  <si>
    <t>配置予定技術者の技術力（Ｂ）</t>
    <rPh sb="0" eb="2">
      <t>ハイチ</t>
    </rPh>
    <rPh sb="2" eb="4">
      <t>ヨテイ</t>
    </rPh>
    <rPh sb="4" eb="7">
      <t>ギジュツシャ</t>
    </rPh>
    <rPh sb="8" eb="11">
      <t>ギジュツリョク</t>
    </rPh>
    <phoneticPr fontId="2"/>
  </si>
  <si>
    <t>技術資料</t>
    <rPh sb="0" eb="2">
      <t>ギジュツ</t>
    </rPh>
    <rPh sb="2" eb="4">
      <t>シリョウ</t>
    </rPh>
    <phoneticPr fontId="2"/>
  </si>
  <si>
    <t>新技術・新工法
の活用</t>
    <rPh sb="0" eb="3">
      <t>シンギジュツ</t>
    </rPh>
    <rPh sb="4" eb="7">
      <t>シンコウホウ</t>
    </rPh>
    <rPh sb="9" eb="11">
      <t>カツヨウ</t>
    </rPh>
    <phoneticPr fontId="2"/>
  </si>
  <si>
    <t>自己評価</t>
    <rPh sb="0" eb="2">
      <t>ジコ</t>
    </rPh>
    <rPh sb="2" eb="4">
      <t>ヒョウカ</t>
    </rPh>
    <phoneticPr fontId="2"/>
  </si>
  <si>
    <t>加算点</t>
    <rPh sb="0" eb="2">
      <t>カサン</t>
    </rPh>
    <rPh sb="2" eb="3">
      <t>テン</t>
    </rPh>
    <phoneticPr fontId="2"/>
  </si>
  <si>
    <t>《※記載例》</t>
    <rPh sb="2" eb="5">
      <t>キサイレイ</t>
    </rPh>
    <phoneticPr fontId="2"/>
  </si>
  <si>
    <t>80点以上　85点未満</t>
    <rPh sb="2" eb="5">
      <t>テンイジョウ</t>
    </rPh>
    <rPh sb="8" eb="9">
      <t>テン</t>
    </rPh>
    <rPh sb="9" eb="11">
      <t>ミマン</t>
    </rPh>
    <phoneticPr fontId="2"/>
  </si>
  <si>
    <t>75点以上　80点未満</t>
    <rPh sb="2" eb="5">
      <t>テンイジョウ</t>
    </rPh>
    <rPh sb="8" eb="9">
      <t>テン</t>
    </rPh>
    <rPh sb="9" eb="11">
      <t>ミマン</t>
    </rPh>
    <phoneticPr fontId="2"/>
  </si>
  <si>
    <t>70点以上　75点未満</t>
    <rPh sb="2" eb="5">
      <t>テンイジョウ</t>
    </rPh>
    <rPh sb="8" eb="9">
      <t>テン</t>
    </rPh>
    <rPh sb="9" eb="11">
      <t>ミマン</t>
    </rPh>
    <phoneticPr fontId="2"/>
  </si>
  <si>
    <t>兵庫　太郎</t>
    <phoneticPr fontId="2"/>
  </si>
  <si>
    <t>80点以上85点未満</t>
    <rPh sb="2" eb="3">
      <t>テン</t>
    </rPh>
    <rPh sb="3" eb="5">
      <t>イジョウ</t>
    </rPh>
    <rPh sb="7" eb="8">
      <t>テン</t>
    </rPh>
    <rPh sb="8" eb="10">
      <t>ミマン</t>
    </rPh>
    <phoneticPr fontId="2"/>
  </si>
  <si>
    <t>75点以上80点未満</t>
    <rPh sb="2" eb="3">
      <t>テン</t>
    </rPh>
    <rPh sb="3" eb="5">
      <t>イジョウ</t>
    </rPh>
    <rPh sb="7" eb="8">
      <t>テン</t>
    </rPh>
    <rPh sb="8" eb="10">
      <t>ミマン</t>
    </rPh>
    <phoneticPr fontId="2"/>
  </si>
  <si>
    <t>評価
対象</t>
    <rPh sb="0" eb="2">
      <t>ヒョウカ</t>
    </rPh>
    <rPh sb="3" eb="5">
      <t>タイショウ</t>
    </rPh>
    <phoneticPr fontId="2"/>
  </si>
  <si>
    <t>工事
番号</t>
    <rPh sb="0" eb="2">
      <t>コウジ</t>
    </rPh>
    <rPh sb="3" eb="5">
      <t>バンゴウ</t>
    </rPh>
    <phoneticPr fontId="2"/>
  </si>
  <si>
    <t>工種</t>
    <phoneticPr fontId="2"/>
  </si>
  <si>
    <t>地域固有の社会貢献活動</t>
    <rPh sb="0" eb="2">
      <t>チイキ</t>
    </rPh>
    <rPh sb="2" eb="4">
      <t>コユウ</t>
    </rPh>
    <rPh sb="5" eb="7">
      <t>シャカイ</t>
    </rPh>
    <rPh sb="7" eb="9">
      <t>コウケン</t>
    </rPh>
    <rPh sb="9" eb="11">
      <t>カツドウ</t>
    </rPh>
    <phoneticPr fontId="2"/>
  </si>
  <si>
    <t>工事成績</t>
    <rPh sb="0" eb="2">
      <t>コウジ</t>
    </rPh>
    <rPh sb="2" eb="4">
      <t>セイセキ</t>
    </rPh>
    <phoneticPr fontId="2"/>
  </si>
  <si>
    <t>同種工事
の施工実績</t>
    <rPh sb="0" eb="2">
      <t>ドウシュ</t>
    </rPh>
    <rPh sb="2" eb="4">
      <t>コウジ</t>
    </rPh>
    <rPh sb="6" eb="8">
      <t>セコウ</t>
    </rPh>
    <rPh sb="8" eb="10">
      <t>ジッセキ</t>
    </rPh>
    <phoneticPr fontId="2"/>
  </si>
  <si>
    <t>○</t>
  </si>
  <si>
    <t>地域固有の
社会貢献活動</t>
    <phoneticPr fontId="2"/>
  </si>
  <si>
    <t>１　提出書類</t>
    <rPh sb="2" eb="4">
      <t>テイシュツ</t>
    </rPh>
    <rPh sb="4" eb="6">
      <t>ショルイ</t>
    </rPh>
    <phoneticPr fontId="2"/>
  </si>
  <si>
    <t>－</t>
    <phoneticPr fontId="2"/>
  </si>
  <si>
    <t>●●第0000-0-0号</t>
    <rPh sb="2" eb="3">
      <t>ダイ</t>
    </rPh>
    <rPh sb="11" eb="12">
      <t>ゴウ</t>
    </rPh>
    <phoneticPr fontId="2"/>
  </si>
  <si>
    <t>工事名：</t>
    <rPh sb="0" eb="3">
      <t>コウジメイ</t>
    </rPh>
    <phoneticPr fontId="2"/>
  </si>
  <si>
    <t>商号又は名称：</t>
    <rPh sb="0" eb="2">
      <t>ショウゴウ</t>
    </rPh>
    <rPh sb="2" eb="3">
      <t>マタ</t>
    </rPh>
    <rPh sb="4" eb="6">
      <t>メイショウ</t>
    </rPh>
    <phoneticPr fontId="2"/>
  </si>
  <si>
    <t>１件</t>
  </si>
  <si>
    <t>０件</t>
  </si>
  <si>
    <t>このシートは触らないでください。</t>
    <rPh sb="6" eb="7">
      <t>サワ</t>
    </rPh>
    <phoneticPr fontId="2"/>
  </si>
  <si>
    <t>同種工事の施工実績</t>
    <rPh sb="0" eb="2">
      <t>ドウシュ</t>
    </rPh>
    <rPh sb="2" eb="4">
      <t>コウジ</t>
    </rPh>
    <rPh sb="5" eb="7">
      <t>セコウ</t>
    </rPh>
    <rPh sb="7" eb="9">
      <t>ジッセキ</t>
    </rPh>
    <phoneticPr fontId="2"/>
  </si>
  <si>
    <t>自己評価申告書内容</t>
    <rPh sb="0" eb="2">
      <t>ジコ</t>
    </rPh>
    <rPh sb="2" eb="4">
      <t>ヒョウカ</t>
    </rPh>
    <rPh sb="4" eb="7">
      <t>シンコクショ</t>
    </rPh>
    <rPh sb="7" eb="9">
      <t>ナイヨウ</t>
    </rPh>
    <phoneticPr fontId="2"/>
  </si>
  <si>
    <t>社会貢献点数</t>
    <rPh sb="0" eb="2">
      <t>シャカイ</t>
    </rPh>
    <rPh sb="2" eb="4">
      <t>コウケン</t>
    </rPh>
    <rPh sb="4" eb="6">
      <t>テンスウ</t>
    </rPh>
    <phoneticPr fontId="2"/>
  </si>
  <si>
    <t>配置予定技術者の技術力</t>
    <rPh sb="0" eb="2">
      <t>ハイチ</t>
    </rPh>
    <rPh sb="2" eb="4">
      <t>ヨテイ</t>
    </rPh>
    <rPh sb="4" eb="6">
      <t>ギジュツ</t>
    </rPh>
    <rPh sb="6" eb="7">
      <t>シャ</t>
    </rPh>
    <rPh sb="8" eb="10">
      <t>ギジュツ</t>
    </rPh>
    <rPh sb="10" eb="11">
      <t>リョク</t>
    </rPh>
    <phoneticPr fontId="2"/>
  </si>
  <si>
    <t>継続学習(CPD)の取得状況</t>
    <rPh sb="0" eb="2">
      <t>ケイゾク</t>
    </rPh>
    <rPh sb="2" eb="4">
      <t>ガクシュウ</t>
    </rPh>
    <rPh sb="10" eb="12">
      <t>シュトク</t>
    </rPh>
    <rPh sb="12" eb="14">
      <t>ジョウキョウ</t>
    </rPh>
    <phoneticPr fontId="2"/>
  </si>
  <si>
    <t>地域精通度</t>
    <rPh sb="0" eb="2">
      <t>チイキ</t>
    </rPh>
    <rPh sb="2" eb="4">
      <t>セイツウ</t>
    </rPh>
    <rPh sb="4" eb="5">
      <t>ド</t>
    </rPh>
    <phoneticPr fontId="2"/>
  </si>
  <si>
    <t>県内企業の下請負人活用状況</t>
    <rPh sb="0" eb="2">
      <t>ケンナイ</t>
    </rPh>
    <rPh sb="2" eb="4">
      <t>キギョウ</t>
    </rPh>
    <rPh sb="5" eb="9">
      <t>シタウケオイニン</t>
    </rPh>
    <rPh sb="9" eb="11">
      <t>カツヨウ</t>
    </rPh>
    <rPh sb="11" eb="13">
      <t>ジョウキョウ</t>
    </rPh>
    <phoneticPr fontId="2"/>
  </si>
  <si>
    <t>新技術・新工法の活用</t>
    <rPh sb="0" eb="3">
      <t>シンギジュツ</t>
    </rPh>
    <rPh sb="4" eb="7">
      <t>シンコウホウ</t>
    </rPh>
    <rPh sb="8" eb="10">
      <t>カツヨウ</t>
    </rPh>
    <phoneticPr fontId="2"/>
  </si>
  <si>
    <t>県内産資材の活用</t>
    <rPh sb="0" eb="3">
      <t>ケンナイサン</t>
    </rPh>
    <rPh sb="3" eb="5">
      <t>シザイ</t>
    </rPh>
    <rPh sb="6" eb="8">
      <t>カツヨウ</t>
    </rPh>
    <phoneticPr fontId="2"/>
  </si>
  <si>
    <t>有り</t>
    <rPh sb="0" eb="1">
      <t>ア</t>
    </rPh>
    <phoneticPr fontId="2"/>
  </si>
  <si>
    <t>有り（１点）</t>
    <rPh sb="0" eb="1">
      <t>ア</t>
    </rPh>
    <rPh sb="4" eb="5">
      <t>テン</t>
    </rPh>
    <phoneticPr fontId="2"/>
  </si>
  <si>
    <t>無し</t>
    <rPh sb="0" eb="1">
      <t>ナ</t>
    </rPh>
    <phoneticPr fontId="2"/>
  </si>
  <si>
    <t>有り（２点）</t>
    <rPh sb="0" eb="1">
      <t>ア</t>
    </rPh>
    <rPh sb="4" eb="5">
      <t>テン</t>
    </rPh>
    <phoneticPr fontId="2"/>
  </si>
  <si>
    <t>有り（２項目）</t>
    <rPh sb="0" eb="1">
      <t>ア</t>
    </rPh>
    <rPh sb="4" eb="6">
      <t>コウモク</t>
    </rPh>
    <phoneticPr fontId="2"/>
  </si>
  <si>
    <t>-</t>
    <phoneticPr fontId="2"/>
  </si>
  <si>
    <t>-</t>
    <phoneticPr fontId="2"/>
  </si>
  <si>
    <t>建設業許可番号</t>
    <rPh sb="0" eb="3">
      <t>ケンセツギョウ</t>
    </rPh>
    <rPh sb="3" eb="5">
      <t>キョカ</t>
    </rPh>
    <rPh sb="5" eb="7">
      <t>バンゴウ</t>
    </rPh>
    <phoneticPr fontId="2"/>
  </si>
  <si>
    <t>国土交通大臣</t>
    <rPh sb="0" eb="2">
      <t>コクド</t>
    </rPh>
    <rPh sb="2" eb="4">
      <t>コウツウ</t>
    </rPh>
    <rPh sb="4" eb="6">
      <t>ダイジン</t>
    </rPh>
    <phoneticPr fontId="2"/>
  </si>
  <si>
    <t>兵庫県知事</t>
    <rPh sb="0" eb="3">
      <t>ヒョウゴケン</t>
    </rPh>
    <rPh sb="3" eb="5">
      <t>チジ</t>
    </rPh>
    <phoneticPr fontId="2"/>
  </si>
  <si>
    <t>北海道知事</t>
    <rPh sb="0" eb="3">
      <t>ホッカイドウ</t>
    </rPh>
    <phoneticPr fontId="2"/>
  </si>
  <si>
    <t>青森県知事</t>
    <rPh sb="0" eb="2">
      <t>アオモリ</t>
    </rPh>
    <rPh sb="2" eb="3">
      <t>ケン</t>
    </rPh>
    <phoneticPr fontId="2"/>
  </si>
  <si>
    <t>岩手県知事</t>
    <rPh sb="0" eb="2">
      <t>イワテ</t>
    </rPh>
    <rPh sb="2" eb="3">
      <t>ケン</t>
    </rPh>
    <phoneticPr fontId="2"/>
  </si>
  <si>
    <t>宮城県知事</t>
    <rPh sb="0" eb="2">
      <t>ミヤギ</t>
    </rPh>
    <rPh sb="2" eb="3">
      <t>ケン</t>
    </rPh>
    <phoneticPr fontId="2"/>
  </si>
  <si>
    <t>秋田県知事</t>
    <rPh sb="0" eb="2">
      <t>アキタ</t>
    </rPh>
    <rPh sb="2" eb="3">
      <t>ケン</t>
    </rPh>
    <phoneticPr fontId="2"/>
  </si>
  <si>
    <t>山形県知事</t>
    <rPh sb="0" eb="2">
      <t>ヤマガタ</t>
    </rPh>
    <phoneticPr fontId="2"/>
  </si>
  <si>
    <t>福島県知事</t>
    <rPh sb="0" eb="2">
      <t>フクシマ</t>
    </rPh>
    <phoneticPr fontId="2"/>
  </si>
  <si>
    <t>茨城県知事</t>
    <rPh sb="0" eb="2">
      <t>イバラギ</t>
    </rPh>
    <phoneticPr fontId="2"/>
  </si>
  <si>
    <t>栃木県知事</t>
    <rPh sb="0" eb="2">
      <t>トチギ</t>
    </rPh>
    <rPh sb="2" eb="3">
      <t>ケン</t>
    </rPh>
    <phoneticPr fontId="2"/>
  </si>
  <si>
    <t>群馬県知事</t>
    <rPh sb="0" eb="2">
      <t>グンマ</t>
    </rPh>
    <phoneticPr fontId="2"/>
  </si>
  <si>
    <t>埼玉県知事</t>
    <rPh sb="0" eb="2">
      <t>サイタマ</t>
    </rPh>
    <phoneticPr fontId="2"/>
  </si>
  <si>
    <t>千葉県知事</t>
    <rPh sb="0" eb="2">
      <t>チバ</t>
    </rPh>
    <rPh sb="2" eb="3">
      <t>ケン</t>
    </rPh>
    <phoneticPr fontId="2"/>
  </si>
  <si>
    <t>東京都知事</t>
    <rPh sb="0" eb="3">
      <t>トウキョウト</t>
    </rPh>
    <phoneticPr fontId="2"/>
  </si>
  <si>
    <t>神奈川県知事</t>
    <rPh sb="0" eb="3">
      <t>カナガワ</t>
    </rPh>
    <phoneticPr fontId="2"/>
  </si>
  <si>
    <t>新潟県知事</t>
    <rPh sb="0" eb="2">
      <t>ニイガタ</t>
    </rPh>
    <phoneticPr fontId="2"/>
  </si>
  <si>
    <t>富山県知事</t>
    <rPh sb="0" eb="2">
      <t>トヤマ</t>
    </rPh>
    <phoneticPr fontId="2"/>
  </si>
  <si>
    <t>石川県知事</t>
    <rPh sb="0" eb="2">
      <t>イシカワ</t>
    </rPh>
    <phoneticPr fontId="2"/>
  </si>
  <si>
    <t>福井県知事</t>
    <rPh sb="0" eb="2">
      <t>フクイ</t>
    </rPh>
    <phoneticPr fontId="2"/>
  </si>
  <si>
    <t>山梨県知事</t>
    <rPh sb="0" eb="2">
      <t>ヤマナシ</t>
    </rPh>
    <phoneticPr fontId="2"/>
  </si>
  <si>
    <t>長野県知事</t>
    <rPh sb="0" eb="2">
      <t>ナガノ</t>
    </rPh>
    <phoneticPr fontId="2"/>
  </si>
  <si>
    <t>岐阜県知事</t>
    <rPh sb="0" eb="2">
      <t>ギフ</t>
    </rPh>
    <phoneticPr fontId="2"/>
  </si>
  <si>
    <t>静岡県知事</t>
    <rPh sb="0" eb="2">
      <t>シズオカ</t>
    </rPh>
    <phoneticPr fontId="2"/>
  </si>
  <si>
    <t>愛知県知事</t>
    <rPh sb="0" eb="2">
      <t>アイチ</t>
    </rPh>
    <phoneticPr fontId="2"/>
  </si>
  <si>
    <t>三重県知事</t>
    <rPh sb="0" eb="2">
      <t>ミエ</t>
    </rPh>
    <phoneticPr fontId="2"/>
  </si>
  <si>
    <t>滋賀県知事</t>
    <rPh sb="0" eb="2">
      <t>シガ</t>
    </rPh>
    <phoneticPr fontId="2"/>
  </si>
  <si>
    <t>奈良県知事</t>
    <rPh sb="0" eb="2">
      <t>ナラ</t>
    </rPh>
    <phoneticPr fontId="2"/>
  </si>
  <si>
    <t>和歌山県知事</t>
    <rPh sb="0" eb="3">
      <t>ワカヤマ</t>
    </rPh>
    <phoneticPr fontId="2"/>
  </si>
  <si>
    <t>鳥取県知事</t>
    <rPh sb="0" eb="2">
      <t>トットリ</t>
    </rPh>
    <phoneticPr fontId="2"/>
  </si>
  <si>
    <t>島根県知事</t>
    <rPh sb="0" eb="2">
      <t>シマネ</t>
    </rPh>
    <phoneticPr fontId="2"/>
  </si>
  <si>
    <t>岡山県知事</t>
    <rPh sb="0" eb="2">
      <t>オカヤマ</t>
    </rPh>
    <phoneticPr fontId="2"/>
  </si>
  <si>
    <t>広島県知事</t>
    <rPh sb="0" eb="2">
      <t>ヒロシマ</t>
    </rPh>
    <phoneticPr fontId="2"/>
  </si>
  <si>
    <t>山口県知事</t>
    <rPh sb="0" eb="2">
      <t>ヤマグチ</t>
    </rPh>
    <phoneticPr fontId="2"/>
  </si>
  <si>
    <t>徳島県知事</t>
    <rPh sb="0" eb="2">
      <t>トクシマ</t>
    </rPh>
    <phoneticPr fontId="2"/>
  </si>
  <si>
    <t>香川県知事</t>
    <rPh sb="0" eb="2">
      <t>カガワ</t>
    </rPh>
    <phoneticPr fontId="2"/>
  </si>
  <si>
    <t>愛媛県知事</t>
    <rPh sb="0" eb="2">
      <t>エヒメ</t>
    </rPh>
    <phoneticPr fontId="2"/>
  </si>
  <si>
    <t>高知県知事</t>
    <rPh sb="0" eb="2">
      <t>コウチ</t>
    </rPh>
    <phoneticPr fontId="2"/>
  </si>
  <si>
    <t>福岡県知事</t>
    <rPh sb="0" eb="2">
      <t>フクオカ</t>
    </rPh>
    <phoneticPr fontId="2"/>
  </si>
  <si>
    <t>佐賀県知事</t>
    <rPh sb="0" eb="2">
      <t>サガ</t>
    </rPh>
    <phoneticPr fontId="2"/>
  </si>
  <si>
    <t>長崎県知事</t>
    <rPh sb="0" eb="2">
      <t>ナガサキ</t>
    </rPh>
    <phoneticPr fontId="2"/>
  </si>
  <si>
    <t>熊本県知事</t>
    <rPh sb="0" eb="2">
      <t>クマモト</t>
    </rPh>
    <phoneticPr fontId="2"/>
  </si>
  <si>
    <t>大分県知事</t>
    <rPh sb="0" eb="2">
      <t>オオイタ</t>
    </rPh>
    <phoneticPr fontId="2"/>
  </si>
  <si>
    <t>宮崎県知事</t>
    <rPh sb="0" eb="2">
      <t>ミヤザキ</t>
    </rPh>
    <phoneticPr fontId="2"/>
  </si>
  <si>
    <t>鹿児島県知事</t>
    <rPh sb="0" eb="3">
      <t>カゴシマ</t>
    </rPh>
    <phoneticPr fontId="2"/>
  </si>
  <si>
    <t>沖縄県知事</t>
    <rPh sb="0" eb="2">
      <t>オキナワ</t>
    </rPh>
    <phoneticPr fontId="2"/>
  </si>
  <si>
    <t>------------</t>
    <phoneticPr fontId="2"/>
  </si>
  <si>
    <t>許可番号</t>
    <rPh sb="0" eb="2">
      <t>キョカ</t>
    </rPh>
    <rPh sb="2" eb="4">
      <t>バンゴウ</t>
    </rPh>
    <phoneticPr fontId="2"/>
  </si>
  <si>
    <t>鹿児島県知事</t>
    <phoneticPr fontId="2"/>
  </si>
  <si>
    <t>国土交通大臣</t>
    <phoneticPr fontId="2"/>
  </si>
  <si>
    <t>兵庫県知事</t>
    <phoneticPr fontId="2"/>
  </si>
  <si>
    <t>福井県知事</t>
    <phoneticPr fontId="2"/>
  </si>
  <si>
    <t>滋賀県知事</t>
    <phoneticPr fontId="2"/>
  </si>
  <si>
    <t>京都府知事</t>
    <phoneticPr fontId="2"/>
  </si>
  <si>
    <t>大阪府知事</t>
    <phoneticPr fontId="2"/>
  </si>
  <si>
    <t>奈良県知事</t>
    <phoneticPr fontId="2"/>
  </si>
  <si>
    <t>和歌山県知事</t>
    <phoneticPr fontId="2"/>
  </si>
  <si>
    <t>北海道知事</t>
    <phoneticPr fontId="2"/>
  </si>
  <si>
    <t>青森県知事</t>
    <phoneticPr fontId="2"/>
  </si>
  <si>
    <t>岩手県知事</t>
    <phoneticPr fontId="2"/>
  </si>
  <si>
    <t>宮城県知事</t>
    <phoneticPr fontId="2"/>
  </si>
  <si>
    <t>秋田県知事</t>
    <phoneticPr fontId="2"/>
  </si>
  <si>
    <t>山形県知事</t>
    <phoneticPr fontId="2"/>
  </si>
  <si>
    <t>福島県知事</t>
    <phoneticPr fontId="2"/>
  </si>
  <si>
    <t>茨城県知事</t>
    <phoneticPr fontId="2"/>
  </si>
  <si>
    <t>栃木県知事</t>
    <phoneticPr fontId="2"/>
  </si>
  <si>
    <t>群馬県知事</t>
    <phoneticPr fontId="2"/>
  </si>
  <si>
    <t>埼玉県知事</t>
    <phoneticPr fontId="2"/>
  </si>
  <si>
    <t>千葉県知事</t>
    <phoneticPr fontId="2"/>
  </si>
  <si>
    <t>東京都知事</t>
    <phoneticPr fontId="2"/>
  </si>
  <si>
    <t>神奈川県知事</t>
    <phoneticPr fontId="2"/>
  </si>
  <si>
    <t>山梨県知事</t>
    <phoneticPr fontId="2"/>
  </si>
  <si>
    <t>長野県知事</t>
    <phoneticPr fontId="2"/>
  </si>
  <si>
    <t>新潟県知事</t>
    <phoneticPr fontId="2"/>
  </si>
  <si>
    <t>富山県知事</t>
    <phoneticPr fontId="2"/>
  </si>
  <si>
    <t>石川県知事</t>
    <phoneticPr fontId="2"/>
  </si>
  <si>
    <t>岐阜県知事</t>
    <phoneticPr fontId="2"/>
  </si>
  <si>
    <t>静岡県知事</t>
    <phoneticPr fontId="2"/>
  </si>
  <si>
    <t>愛知県知事</t>
    <phoneticPr fontId="2"/>
  </si>
  <si>
    <t>三重県知事</t>
    <phoneticPr fontId="2"/>
  </si>
  <si>
    <t>島根県知事</t>
    <phoneticPr fontId="2"/>
  </si>
  <si>
    <t>鳥取県知事</t>
    <phoneticPr fontId="2"/>
  </si>
  <si>
    <t>岡山県知事</t>
    <phoneticPr fontId="2"/>
  </si>
  <si>
    <t>広島県知事</t>
    <phoneticPr fontId="2"/>
  </si>
  <si>
    <t>山口県知事</t>
    <phoneticPr fontId="2"/>
  </si>
  <si>
    <t>徳島県知事</t>
    <phoneticPr fontId="2"/>
  </si>
  <si>
    <t>香川県知事</t>
    <phoneticPr fontId="2"/>
  </si>
  <si>
    <t>愛媛県知事</t>
    <phoneticPr fontId="2"/>
  </si>
  <si>
    <t>高知県知事</t>
    <phoneticPr fontId="2"/>
  </si>
  <si>
    <t>福岡県知事</t>
    <phoneticPr fontId="2"/>
  </si>
  <si>
    <t>佐賀県知事</t>
    <phoneticPr fontId="2"/>
  </si>
  <si>
    <t>長崎県知事</t>
    <phoneticPr fontId="2"/>
  </si>
  <si>
    <t>熊本県知事</t>
    <phoneticPr fontId="2"/>
  </si>
  <si>
    <t>大分県知事</t>
    <phoneticPr fontId="2"/>
  </si>
  <si>
    <t>宮崎県知事</t>
    <phoneticPr fontId="2"/>
  </si>
  <si>
    <t>■近畿</t>
    <phoneticPr fontId="2"/>
  </si>
  <si>
    <t>■関東</t>
    <phoneticPr fontId="2"/>
  </si>
  <si>
    <t>■北陸</t>
    <phoneticPr fontId="2"/>
  </si>
  <si>
    <t>■中部</t>
    <phoneticPr fontId="2"/>
  </si>
  <si>
    <t>■中国</t>
    <phoneticPr fontId="2"/>
  </si>
  <si>
    <t>■四国</t>
    <phoneticPr fontId="2"/>
  </si>
  <si>
    <t>■九州沖縄</t>
    <phoneticPr fontId="2"/>
  </si>
  <si>
    <t>（別表）</t>
    <phoneticPr fontId="2"/>
  </si>
  <si>
    <t>兵庫県知事</t>
  </si>
  <si>
    <t>許可　第</t>
    <rPh sb="3" eb="4">
      <t>ダイ</t>
    </rPh>
    <phoneticPr fontId="2"/>
  </si>
  <si>
    <t>号</t>
    <rPh sb="0" eb="1">
      <t>ゴウ</t>
    </rPh>
    <phoneticPr fontId="2"/>
  </si>
  <si>
    <t>建設業を許可した者</t>
    <rPh sb="0" eb="3">
      <t>ケンセツギョウ</t>
    </rPh>
    <rPh sb="4" eb="6">
      <t>キョカ</t>
    </rPh>
    <rPh sb="8" eb="9">
      <t>モノ</t>
    </rPh>
    <phoneticPr fontId="2"/>
  </si>
  <si>
    <t>（選択）</t>
    <rPh sb="1" eb="3">
      <t>センタク</t>
    </rPh>
    <phoneticPr fontId="2"/>
  </si>
  <si>
    <t>注４</t>
    <rPh sb="0" eb="1">
      <t>チュウ</t>
    </rPh>
    <phoneticPr fontId="2"/>
  </si>
  <si>
    <t>注１</t>
    <rPh sb="0" eb="1">
      <t>チュウ</t>
    </rPh>
    <phoneticPr fontId="2"/>
  </si>
  <si>
    <t>○○　○○</t>
    <phoneticPr fontId="2"/>
  </si>
  <si>
    <t>同種工事の施工実績がある。</t>
    <phoneticPr fontId="2"/>
  </si>
  <si>
    <t>同種工事の施工実績がない。</t>
    <phoneticPr fontId="2"/>
  </si>
  <si>
    <t>（別表）建設業を許可した者</t>
    <phoneticPr fontId="2"/>
  </si>
  <si>
    <t>地域固有の社会貢献活動の実績がない。</t>
    <phoneticPr fontId="2"/>
  </si>
  <si>
    <t>地域固有の社会貢献活動の実績がある。</t>
    <phoneticPr fontId="2"/>
  </si>
  <si>
    <t>■北海道東北</t>
    <rPh sb="4" eb="6">
      <t>トウホク</t>
    </rPh>
    <phoneticPr fontId="2"/>
  </si>
  <si>
    <t>専任補助者</t>
  </si>
  <si>
    <t>専任補助者の配置</t>
    <rPh sb="0" eb="2">
      <t>センニン</t>
    </rPh>
    <rPh sb="2" eb="5">
      <t>ホジョシャ</t>
    </rPh>
    <rPh sb="6" eb="8">
      <t>ハイチ</t>
    </rPh>
    <phoneticPr fontId="2"/>
  </si>
  <si>
    <t>2点</t>
    <phoneticPr fontId="2"/>
  </si>
  <si>
    <t>０件</t>
    <phoneticPr fontId="2"/>
  </si>
  <si>
    <t>０件</t>
    <phoneticPr fontId="2"/>
  </si>
  <si>
    <t>①主任（監理）技術者又は専任補助者として従事した工事</t>
    <rPh sb="1" eb="3">
      <t>シュニン</t>
    </rPh>
    <rPh sb="4" eb="6">
      <t>カンリ</t>
    </rPh>
    <rPh sb="7" eb="10">
      <t>ギジュツシャ</t>
    </rPh>
    <rPh sb="10" eb="11">
      <t>マタ</t>
    </rPh>
    <rPh sb="12" eb="14">
      <t>センニン</t>
    </rPh>
    <rPh sb="14" eb="17">
      <t>ホジョシャ</t>
    </rPh>
    <rPh sb="20" eb="22">
      <t>ジュウジ</t>
    </rPh>
    <rPh sb="24" eb="26">
      <t>コウジ</t>
    </rPh>
    <phoneticPr fontId="2"/>
  </si>
  <si>
    <t>②現場代理人として従事した工事</t>
    <rPh sb="1" eb="3">
      <t>ゲンバ</t>
    </rPh>
    <rPh sb="3" eb="6">
      <t>ダイリニン</t>
    </rPh>
    <rPh sb="9" eb="11">
      <t>ジュウジ</t>
    </rPh>
    <rPh sb="13" eb="15">
      <t>コウジ</t>
    </rPh>
    <phoneticPr fontId="2"/>
  </si>
  <si>
    <t>県内企業の
下請負人活用
状況</t>
    <rPh sb="0" eb="2">
      <t>ケンナイ</t>
    </rPh>
    <rPh sb="2" eb="4">
      <t>キギョウ</t>
    </rPh>
    <rPh sb="6" eb="7">
      <t>シタ</t>
    </rPh>
    <rPh sb="8" eb="9">
      <t>フ</t>
    </rPh>
    <rPh sb="9" eb="10">
      <t>ニン</t>
    </rPh>
    <rPh sb="10" eb="12">
      <t>カツヨウ</t>
    </rPh>
    <rPh sb="13" eb="15">
      <t>ジョウキョウ</t>
    </rPh>
    <phoneticPr fontId="2"/>
  </si>
  <si>
    <t>推奨単位以上の取得実績がある。</t>
    <rPh sb="0" eb="2">
      <t>スイショウ</t>
    </rPh>
    <rPh sb="2" eb="4">
      <t>タンイ</t>
    </rPh>
    <rPh sb="4" eb="6">
      <t>イジョウ</t>
    </rPh>
    <rPh sb="7" eb="9">
      <t>シュトク</t>
    </rPh>
    <rPh sb="9" eb="11">
      <t>ジッセキ</t>
    </rPh>
    <phoneticPr fontId="2"/>
  </si>
  <si>
    <t>推奨単位以上の取得実績がない。</t>
    <rPh sb="0" eb="2">
      <t>スイショウ</t>
    </rPh>
    <rPh sb="2" eb="4">
      <t>タンイ</t>
    </rPh>
    <rPh sb="4" eb="6">
      <t>イジョウ</t>
    </rPh>
    <rPh sb="7" eb="9">
      <t>シュトク</t>
    </rPh>
    <rPh sb="9" eb="11">
      <t>ジッセキ</t>
    </rPh>
    <phoneticPr fontId="2"/>
  </si>
  <si>
    <t>当該工事において適用しない。</t>
    <rPh sb="0" eb="2">
      <t>トウガイ</t>
    </rPh>
    <rPh sb="2" eb="4">
      <t>コウジ</t>
    </rPh>
    <rPh sb="8" eb="10">
      <t>テキヨウ</t>
    </rPh>
    <phoneticPr fontId="2"/>
  </si>
  <si>
    <t>当該工事において適用する。</t>
    <rPh sb="0" eb="2">
      <t>トウガイ</t>
    </rPh>
    <rPh sb="2" eb="4">
      <t>コウジ</t>
    </rPh>
    <rPh sb="8" eb="10">
      <t>テキヨウ</t>
    </rPh>
    <phoneticPr fontId="2"/>
  </si>
  <si>
    <t>上記に該当しない。</t>
    <rPh sb="0" eb="2">
      <t>ジョウキ</t>
    </rPh>
    <rPh sb="3" eb="5">
      <t>ガイトウ</t>
    </rPh>
    <phoneticPr fontId="2"/>
  </si>
  <si>
    <t>地域建設業者の育成</t>
    <rPh sb="0" eb="2">
      <t>チイキ</t>
    </rPh>
    <rPh sb="2" eb="4">
      <t>ケンセツ</t>
    </rPh>
    <rPh sb="4" eb="6">
      <t>ギョウシャ</t>
    </rPh>
    <rPh sb="7" eb="9">
      <t>イクセイ</t>
    </rPh>
    <phoneticPr fontId="2"/>
  </si>
  <si>
    <t>当該評価項目において評価対象とする技術者</t>
    <rPh sb="0" eb="2">
      <t>トウガイ</t>
    </rPh>
    <rPh sb="2" eb="4">
      <t>ヒョウカ</t>
    </rPh>
    <rPh sb="4" eb="6">
      <t>コウモク</t>
    </rPh>
    <rPh sb="10" eb="12">
      <t>ヒョウカ</t>
    </rPh>
    <rPh sb="12" eb="14">
      <t>タイショウ</t>
    </rPh>
    <rPh sb="17" eb="20">
      <t>ギジュツシャ</t>
    </rPh>
    <phoneticPr fontId="2"/>
  </si>
  <si>
    <t>その他の確認事項</t>
    <rPh sb="2" eb="3">
      <t>タ</t>
    </rPh>
    <rPh sb="4" eb="6">
      <t>カクニン</t>
    </rPh>
    <rPh sb="6" eb="8">
      <t>ジコウ</t>
    </rPh>
    <phoneticPr fontId="2"/>
  </si>
  <si>
    <t>下請負人の全てを県内企業とする、
又は元請負人が県内企業であり自社施工する。</t>
    <phoneticPr fontId="2"/>
  </si>
  <si>
    <t>女性技術者</t>
    <rPh sb="0" eb="2">
      <t>ジョセイ</t>
    </rPh>
    <rPh sb="2" eb="5">
      <t>ギジュツシャ</t>
    </rPh>
    <phoneticPr fontId="2"/>
  </si>
  <si>
    <t>-</t>
    <phoneticPr fontId="2"/>
  </si>
  <si>
    <t>　　　</t>
    <phoneticPr fontId="2"/>
  </si>
  <si>
    <t>地域建設業者の育成（Ｃ）</t>
    <rPh sb="0" eb="2">
      <t>チイキ</t>
    </rPh>
    <rPh sb="2" eb="5">
      <t>ケンセツギョウ</t>
    </rPh>
    <rPh sb="5" eb="6">
      <t>シャ</t>
    </rPh>
    <rPh sb="7" eb="9">
      <t>イクセイ</t>
    </rPh>
    <phoneticPr fontId="2"/>
  </si>
  <si>
    <t>不履行項目数</t>
    <rPh sb="0" eb="3">
      <t>フリコウ</t>
    </rPh>
    <rPh sb="3" eb="6">
      <t>コウモクスウ</t>
    </rPh>
    <phoneticPr fontId="2"/>
  </si>
  <si>
    <t>不履行が発生した工事</t>
    <rPh sb="0" eb="3">
      <t>フリコウ</t>
    </rPh>
    <rPh sb="4" eb="6">
      <t>ハッセイ</t>
    </rPh>
    <rPh sb="8" eb="10">
      <t>コウジ</t>
    </rPh>
    <phoneticPr fontId="2"/>
  </si>
  <si>
    <t>不履行</t>
    <rPh sb="0" eb="3">
      <t>フリコウ</t>
    </rPh>
    <phoneticPr fontId="2"/>
  </si>
  <si>
    <t>項目数</t>
    <rPh sb="0" eb="3">
      <t>コウモクスウ</t>
    </rPh>
    <phoneticPr fontId="2"/>
  </si>
  <si>
    <t>不履行項目数の合計
（対象期間通算）</t>
    <rPh sb="0" eb="3">
      <t>フリコウ</t>
    </rPh>
    <rPh sb="3" eb="6">
      <t>コウモクスウ</t>
    </rPh>
    <rPh sb="7" eb="9">
      <t>ゴウケイ</t>
    </rPh>
    <rPh sb="11" eb="13">
      <t>タイショウ</t>
    </rPh>
    <rPh sb="13" eb="15">
      <t>キカン</t>
    </rPh>
    <rPh sb="15" eb="17">
      <t>ツウサン</t>
    </rPh>
    <phoneticPr fontId="2"/>
  </si>
  <si>
    <t>該当</t>
    <rPh sb="0" eb="2">
      <t>ガイトウ</t>
    </rPh>
    <phoneticPr fontId="2"/>
  </si>
  <si>
    <t>不履行なし</t>
    <rPh sb="0" eb="3">
      <t>フリコウ</t>
    </rPh>
    <phoneticPr fontId="2"/>
  </si>
  <si>
    <t>１項目</t>
    <rPh sb="1" eb="3">
      <t>コウモク</t>
    </rPh>
    <phoneticPr fontId="2"/>
  </si>
  <si>
    <t>２項目</t>
    <rPh sb="1" eb="3">
      <t>コウモク</t>
    </rPh>
    <phoneticPr fontId="2"/>
  </si>
  <si>
    <t>減点</t>
    <rPh sb="0" eb="2">
      <t>ゲンテン</t>
    </rPh>
    <phoneticPr fontId="2"/>
  </si>
  <si>
    <t>-6点</t>
    <rPh sb="2" eb="3">
      <t>テン</t>
    </rPh>
    <phoneticPr fontId="2"/>
  </si>
  <si>
    <t>該当する
不履行
項目数
を記載</t>
    <rPh sb="5" eb="8">
      <t>フリコウ</t>
    </rPh>
    <rPh sb="9" eb="12">
      <t>コウモクスウ</t>
    </rPh>
    <phoneticPr fontId="2"/>
  </si>
  <si>
    <t>技術資料の
記載内容の
不履行項目数
（１年間通算）</t>
    <phoneticPr fontId="2"/>
  </si>
  <si>
    <t>減点（Ｄ）</t>
    <rPh sb="0" eb="2">
      <t>ゲンテン</t>
    </rPh>
    <phoneticPr fontId="2"/>
  </si>
  <si>
    <t>70点未満、該当工事なし</t>
    <rPh sb="2" eb="3">
      <t>テン</t>
    </rPh>
    <rPh sb="3" eb="5">
      <t>ミマン</t>
    </rPh>
    <rPh sb="6" eb="8">
      <t>ガイトウ</t>
    </rPh>
    <rPh sb="8" eb="10">
      <t>コウジ</t>
    </rPh>
    <phoneticPr fontId="2"/>
  </si>
  <si>
    <t>③従事役職を問わず、70点未満、該当工事なし</t>
    <phoneticPr fontId="2"/>
  </si>
  <si>
    <t>減点個運目項目</t>
    <rPh sb="0" eb="2">
      <t>ゲンテン</t>
    </rPh>
    <rPh sb="2" eb="3">
      <t>コ</t>
    </rPh>
    <rPh sb="3" eb="4">
      <t>ウン</t>
    </rPh>
    <rPh sb="4" eb="5">
      <t>モク</t>
    </rPh>
    <rPh sb="5" eb="7">
      <t>コウモク</t>
    </rPh>
    <phoneticPr fontId="2"/>
  </si>
  <si>
    <t>入札価格が調査基準価格未満であった場合の追加資料の提出意思</t>
    <rPh sb="0" eb="2">
      <t>ニュウサツ</t>
    </rPh>
    <rPh sb="2" eb="4">
      <t>カカク</t>
    </rPh>
    <rPh sb="5" eb="7">
      <t>チョウサ</t>
    </rPh>
    <rPh sb="7" eb="9">
      <t>キジュン</t>
    </rPh>
    <rPh sb="9" eb="11">
      <t>カカク</t>
    </rPh>
    <rPh sb="11" eb="13">
      <t>ミマン</t>
    </rPh>
    <rPh sb="17" eb="19">
      <t>バアイ</t>
    </rPh>
    <rPh sb="20" eb="22">
      <t>ツイカ</t>
    </rPh>
    <rPh sb="22" eb="24">
      <t>シリョウ</t>
    </rPh>
    <rPh sb="25" eb="27">
      <t>テイシュツ</t>
    </rPh>
    <rPh sb="27" eb="29">
      <t>イシ</t>
    </rPh>
    <phoneticPr fontId="2"/>
  </si>
  <si>
    <t>追加資料の提出意思</t>
    <rPh sb="0" eb="2">
      <t>ツイカ</t>
    </rPh>
    <rPh sb="2" eb="4">
      <t>シリョウ</t>
    </rPh>
    <rPh sb="5" eb="7">
      <t>テイシュツ</t>
    </rPh>
    <rPh sb="7" eb="9">
      <t>イシ</t>
    </rPh>
    <phoneticPr fontId="2"/>
  </si>
  <si>
    <t>×</t>
  </si>
  <si>
    <t>３項目以上</t>
    <rPh sb="1" eb="3">
      <t>コウモク</t>
    </rPh>
    <rPh sb="3" eb="5">
      <t>イジョウ</t>
    </rPh>
    <phoneticPr fontId="2"/>
  </si>
  <si>
    <t>３項目以上</t>
    <rPh sb="1" eb="3">
      <t>コウモク</t>
    </rPh>
    <phoneticPr fontId="2"/>
  </si>
  <si>
    <t>該当する
工事件数
を記載
（4件）</t>
    <rPh sb="0" eb="2">
      <t>ガイトウ</t>
    </rPh>
    <rPh sb="5" eb="7">
      <t>コウジ</t>
    </rPh>
    <rPh sb="7" eb="9">
      <t>ケンスウ</t>
    </rPh>
    <rPh sb="11" eb="13">
      <t>キサイ</t>
    </rPh>
    <rPh sb="16" eb="17">
      <t>ケン</t>
    </rPh>
    <phoneticPr fontId="2"/>
  </si>
  <si>
    <t>該当する
工事件数
を記載
（①②③
あわせて
2件）</t>
    <rPh sb="0" eb="2">
      <t>ガイトウ</t>
    </rPh>
    <rPh sb="5" eb="7">
      <t>コウジ</t>
    </rPh>
    <rPh sb="7" eb="9">
      <t>ケンスウ</t>
    </rPh>
    <rPh sb="11" eb="13">
      <t>キサイ</t>
    </rPh>
    <rPh sb="25" eb="26">
      <t>ケン</t>
    </rPh>
    <phoneticPr fontId="2"/>
  </si>
  <si>
    <t>（（Ａ）＋（Ｂ）＋（Ｃ）＋（Ｄ））×（１／３）</t>
    <phoneticPr fontId="2"/>
  </si>
  <si>
    <t>ＩＣＴの活用</t>
    <phoneticPr fontId="2"/>
  </si>
  <si>
    <t>環境基準未達成（0.0）</t>
    <rPh sb="4" eb="5">
      <t>ミ</t>
    </rPh>
    <phoneticPr fontId="2"/>
  </si>
  <si>
    <t>環境基準達成（1.0)</t>
    <phoneticPr fontId="2"/>
  </si>
  <si>
    <t>保有達成</t>
    <rPh sb="0" eb="2">
      <t>ホユウ</t>
    </rPh>
    <rPh sb="2" eb="4">
      <t>タッセイ</t>
    </rPh>
    <phoneticPr fontId="2"/>
  </si>
  <si>
    <t>保有未達成</t>
    <rPh sb="0" eb="2">
      <t>ホユウ</t>
    </rPh>
    <rPh sb="2" eb="5">
      <t>ミタッセイ</t>
    </rPh>
    <phoneticPr fontId="2"/>
  </si>
  <si>
    <t>環境基準達成（1.0）</t>
    <phoneticPr fontId="2"/>
  </si>
  <si>
    <t>未保有達成</t>
    <rPh sb="0" eb="1">
      <t>ミ</t>
    </rPh>
    <rPh sb="1" eb="3">
      <t>ホユウ</t>
    </rPh>
    <rPh sb="3" eb="5">
      <t>タッセイ</t>
    </rPh>
    <phoneticPr fontId="2"/>
  </si>
  <si>
    <t>未保有未達成</t>
    <rPh sb="0" eb="3">
      <t>ミホユウ</t>
    </rPh>
    <rPh sb="3" eb="6">
      <t>ミタッセイ</t>
    </rPh>
    <phoneticPr fontId="2"/>
  </si>
  <si>
    <t>当該工事で使用する作業船</t>
    <phoneticPr fontId="2"/>
  </si>
  <si>
    <t>地域建設業者の育成２</t>
    <rPh sb="0" eb="2">
      <t>チイキ</t>
    </rPh>
    <rPh sb="2" eb="4">
      <t>ケンセツ</t>
    </rPh>
    <rPh sb="4" eb="6">
      <t>ギョウシャ</t>
    </rPh>
    <rPh sb="7" eb="9">
      <t>イクセイ</t>
    </rPh>
    <phoneticPr fontId="2"/>
  </si>
  <si>
    <t>①</t>
    <phoneticPr fontId="2"/>
  </si>
  <si>
    <t>２．上記作業船の保有形態</t>
    <rPh sb="2" eb="4">
      <t>ジョウキ</t>
    </rPh>
    <rPh sb="4" eb="7">
      <t>サギョウセン</t>
    </rPh>
    <rPh sb="8" eb="10">
      <t>ホユウ</t>
    </rPh>
    <rPh sb="10" eb="12">
      <t>ケイタイ</t>
    </rPh>
    <phoneticPr fontId="2"/>
  </si>
  <si>
    <t>船名</t>
    <rPh sb="0" eb="2">
      <t>センメイ</t>
    </rPh>
    <phoneticPr fontId="2"/>
  </si>
  <si>
    <t>推進形態</t>
    <rPh sb="0" eb="2">
      <t>スイシン</t>
    </rPh>
    <rPh sb="2" eb="4">
      <t>ケイタイ</t>
    </rPh>
    <phoneticPr fontId="2"/>
  </si>
  <si>
    <t>規格・能力等</t>
    <rPh sb="0" eb="2">
      <t>キカク</t>
    </rPh>
    <rPh sb="3" eb="5">
      <t>ノウリョク</t>
    </rPh>
    <rPh sb="5" eb="6">
      <t>トウ</t>
    </rPh>
    <phoneticPr fontId="2"/>
  </si>
  <si>
    <t>４．本工事における作業内容</t>
    <rPh sb="2" eb="5">
      <t>ホンコウジ</t>
    </rPh>
    <rPh sb="9" eb="11">
      <t>サギョウ</t>
    </rPh>
    <rPh sb="11" eb="13">
      <t>ナイヨウ</t>
    </rPh>
    <phoneticPr fontId="2"/>
  </si>
  <si>
    <t>駆動部</t>
    <rPh sb="0" eb="3">
      <t>クドウブ</t>
    </rPh>
    <phoneticPr fontId="2"/>
  </si>
  <si>
    <t>型式番号</t>
    <rPh sb="0" eb="2">
      <t>カタシキ</t>
    </rPh>
    <rPh sb="2" eb="4">
      <t>バンゴウ</t>
    </rPh>
    <phoneticPr fontId="2"/>
  </si>
  <si>
    <t>基数</t>
    <rPh sb="0" eb="2">
      <t>キスウ</t>
    </rPh>
    <phoneticPr fontId="2"/>
  </si>
  <si>
    <t>備考</t>
    <rPh sb="0" eb="2">
      <t>ビコウ</t>
    </rPh>
    <phoneticPr fontId="2"/>
  </si>
  <si>
    <t>原動機の種類、能力及び用途</t>
    <rPh sb="11" eb="13">
      <t>ヨウト</t>
    </rPh>
    <phoneticPr fontId="2"/>
  </si>
  <si>
    <t>【参考】</t>
    <rPh sb="1" eb="3">
      <t>サンコウ</t>
    </rPh>
    <phoneticPr fontId="2"/>
  </si>
  <si>
    <t>評価対象の作業船を使用しない。</t>
    <phoneticPr fontId="2"/>
  </si>
  <si>
    <t>使用しない</t>
    <rPh sb="0" eb="2">
      <t>シヨウ</t>
    </rPh>
    <phoneticPr fontId="2"/>
  </si>
  <si>
    <t>自社保有船
（1.0）</t>
    <rPh sb="4" eb="5">
      <t>フネ</t>
    </rPh>
    <phoneticPr fontId="2"/>
  </si>
  <si>
    <t>自社保有船
以外
（0.0）</t>
    <rPh sb="4" eb="5">
      <t>フネ</t>
    </rPh>
    <rPh sb="6" eb="8">
      <t>イガイ</t>
    </rPh>
    <phoneticPr fontId="2"/>
  </si>
  <si>
    <t>①海洋汚染等及び海上災害の防止に関する法律</t>
    <phoneticPr fontId="2"/>
  </si>
  <si>
    <t>（窒素酸化物の放出量に係る放出基準）
第十九条の三　船舶に設置される原動機（窒素酸化物の放出量を低減させるための装置が備え付けられている場合にあっては、当該装置を含む。以下同じ。）から発生する窒素酸化物の放出量に係る放出基準は、放出海域並びに原動機の種類、能力及び用途に応じて、政令で定める。</t>
    <phoneticPr fontId="2"/>
  </si>
  <si>
    <t>②海洋汚染等及び海上災害の防止に関する法律施行令</t>
    <phoneticPr fontId="2"/>
  </si>
  <si>
    <t>（窒素酸化物の放出量に係る放出基準）
第十一条の七　法第十九条の三の政令で定める窒素酸化物の放出量に係る放出基準</t>
    <phoneticPr fontId="2"/>
  </si>
  <si>
    <t>窒素酸化物の放出量に係る放出基準</t>
    <phoneticPr fontId="2"/>
  </si>
  <si>
    <t>一　ディーゼル機関であって、定格出力が130kWを超え、かつ、定格回転数が毎分130回転未満のもの（法第十九条の四第一項第二号又は第三号に掲げる原動機（以下この表において「特定用途原動機」という。）に該当するものを除く。）</t>
    <phoneticPr fontId="2"/>
  </si>
  <si>
    <t>1kW時当たりの窒素酸化物の放出量（単位は、グラムとする。以下同じ。）の値が14.4以下であること。</t>
    <phoneticPr fontId="2"/>
  </si>
  <si>
    <t>二　ディーゼル機関であって、定格出力が130kWを超え、かつ、定格回転数が毎分130回転以上2,000回転未満のもの（特定用途原動機に該当するものを除く。）</t>
    <phoneticPr fontId="2"/>
  </si>
  <si>
    <t>1kW時当たりの窒素酸化物の放出量の値が44を当該原動機の毎分の定格回転数の値を0.23乗して得た値で除して得た値以下であること。</t>
    <phoneticPr fontId="2"/>
  </si>
  <si>
    <t>三　ディーゼル機関であって、定格出力が130kWを超え、かつ、定格回転数が毎分2,000回転以上のもの（特定用途原動機に該当するものを除く。）</t>
    <phoneticPr fontId="2"/>
  </si>
  <si>
    <t>1kW時当たりの窒素酸化物の放出量の値が7.7以下であること。</t>
    <phoneticPr fontId="2"/>
  </si>
  <si>
    <t>四　前三号に掲げるもの以外の原動</t>
    <phoneticPr fontId="2"/>
  </si>
  <si>
    <t>窒素酸化物の放出量は、限定しない。</t>
    <phoneticPr fontId="2"/>
  </si>
  <si>
    <t>備考　1kW時当たりの窒素酸化物の放出量の算出方法は、国土交通省令で定める。</t>
    <phoneticPr fontId="2"/>
  </si>
  <si>
    <t>工事成績評定通知書（不履行項目数が記載されたもの）（※必須（該当する工事がない場合は不要））</t>
    <rPh sb="10" eb="13">
      <t>フリコウ</t>
    </rPh>
    <rPh sb="13" eb="16">
      <t>コウモクスウ</t>
    </rPh>
    <rPh sb="17" eb="19">
      <t>キサイ</t>
    </rPh>
    <rPh sb="27" eb="29">
      <t>ヒッス</t>
    </rPh>
    <rPh sb="30" eb="32">
      <t>ガイトウ</t>
    </rPh>
    <rPh sb="34" eb="36">
      <t>コウジ</t>
    </rPh>
    <rPh sb="39" eb="41">
      <t>バアイ</t>
    </rPh>
    <rPh sb="42" eb="44">
      <t>フヨウ</t>
    </rPh>
    <phoneticPr fontId="2"/>
  </si>
  <si>
    <t>←「ICTの活用」を評価項目にしない場合、</t>
    <phoneticPr fontId="2"/>
  </si>
  <si>
    <t>←「当該工事で使用する作業船」を評価項目にしない場合、</t>
    <rPh sb="2" eb="4">
      <t>トウガイ</t>
    </rPh>
    <rPh sb="4" eb="6">
      <t>コウジ</t>
    </rPh>
    <rPh sb="7" eb="9">
      <t>シヨウ</t>
    </rPh>
    <rPh sb="11" eb="14">
      <t>サギョウセン</t>
    </rPh>
    <phoneticPr fontId="2"/>
  </si>
  <si>
    <t>若手・女性技術者の育成</t>
    <rPh sb="0" eb="2">
      <t>ワカテ</t>
    </rPh>
    <rPh sb="3" eb="5">
      <t>ジョセイ</t>
    </rPh>
    <rPh sb="5" eb="8">
      <t>ギジュツシャ</t>
    </rPh>
    <rPh sb="9" eb="11">
      <t>イクセイ</t>
    </rPh>
    <phoneticPr fontId="2"/>
  </si>
  <si>
    <t>若手技術者又は女性技術者を配置する。</t>
    <rPh sb="0" eb="2">
      <t>ワカテ</t>
    </rPh>
    <rPh sb="2" eb="5">
      <t>ギジュツシャ</t>
    </rPh>
    <rPh sb="5" eb="6">
      <t>マタ</t>
    </rPh>
    <rPh sb="7" eb="9">
      <t>ジョセイ</t>
    </rPh>
    <rPh sb="13" eb="15">
      <t>ハイチ</t>
    </rPh>
    <phoneticPr fontId="2"/>
  </si>
  <si>
    <t>若手技術者又は女性技術者を配置しない。</t>
    <rPh sb="0" eb="2">
      <t>ワカテ</t>
    </rPh>
    <rPh sb="2" eb="5">
      <t>ギジュツシャ</t>
    </rPh>
    <rPh sb="13" eb="15">
      <t>ハイチ</t>
    </rPh>
    <phoneticPr fontId="2"/>
  </si>
  <si>
    <t>CCUSの活用</t>
    <rPh sb="5" eb="7">
      <t>カツヨウ</t>
    </rPh>
    <phoneticPr fontId="2"/>
  </si>
  <si>
    <t>ＣＣＵＳに事業者登録済</t>
    <rPh sb="5" eb="8">
      <t>ジギョウシャ</t>
    </rPh>
    <rPh sb="8" eb="10">
      <t>トウロク</t>
    </rPh>
    <rPh sb="10" eb="11">
      <t>スミ</t>
    </rPh>
    <phoneticPr fontId="2"/>
  </si>
  <si>
    <t>CCUSの活用</t>
    <phoneticPr fontId="2"/>
  </si>
  <si>
    <r>
      <t>　　該当の２行を</t>
    </r>
    <r>
      <rPr>
        <b/>
        <u/>
        <sz val="14"/>
        <color indexed="10"/>
        <rFont val="ＭＳ Ｐゴシック"/>
        <family val="3"/>
        <charset val="128"/>
      </rPr>
      <t>空白と</t>
    </r>
    <r>
      <rPr>
        <b/>
        <sz val="14"/>
        <color indexed="12"/>
        <rFont val="ＭＳ Ｐゴシック"/>
        <family val="3"/>
        <charset val="128"/>
      </rPr>
      <t>する</t>
    </r>
    <rPh sb="8" eb="10">
      <t>クウハク</t>
    </rPh>
    <phoneticPr fontId="2"/>
  </si>
  <si>
    <t>ＣＣＵＳに事業者未登録</t>
    <rPh sb="5" eb="8">
      <t>ジギョウシャ</t>
    </rPh>
    <rPh sb="8" eb="9">
      <t>ミ</t>
    </rPh>
    <rPh sb="9" eb="11">
      <t>トウロク</t>
    </rPh>
    <phoneticPr fontId="2"/>
  </si>
  <si>
    <t>誓約書</t>
    <rPh sb="0" eb="3">
      <t>セイヤクショ</t>
    </rPh>
    <phoneticPr fontId="2"/>
  </si>
  <si>
    <t>兵庫県</t>
    <rPh sb="0" eb="3">
      <t>ヒョウゴケン</t>
    </rPh>
    <phoneticPr fontId="2"/>
  </si>
  <si>
    <t>契約担当者</t>
    <rPh sb="0" eb="2">
      <t>ケイヤク</t>
    </rPh>
    <rPh sb="2" eb="5">
      <t>タントウシャ</t>
    </rPh>
    <phoneticPr fontId="2"/>
  </si>
  <si>
    <t>特別共同企業体名</t>
    <rPh sb="0" eb="2">
      <t>トクベツ</t>
    </rPh>
    <rPh sb="2" eb="4">
      <t>キョウドウ</t>
    </rPh>
    <rPh sb="4" eb="7">
      <t>キギョウタイ</t>
    </rPh>
    <rPh sb="7" eb="8">
      <t>メイ</t>
    </rPh>
    <phoneticPr fontId="2"/>
  </si>
  <si>
    <t>商号又は名称</t>
    <rPh sb="0" eb="2">
      <t>ショウゴウ</t>
    </rPh>
    <rPh sb="2" eb="3">
      <t>マタ</t>
    </rPh>
    <rPh sb="4" eb="6">
      <t>メイショウ</t>
    </rPh>
    <phoneticPr fontId="2"/>
  </si>
  <si>
    <t>住所</t>
    <rPh sb="0" eb="2">
      <t>ジュウショ</t>
    </rPh>
    <phoneticPr fontId="2"/>
  </si>
  <si>
    <t>代表者氏名</t>
    <rPh sb="0" eb="3">
      <t>ダイヒョウシャ</t>
    </rPh>
    <rPh sb="3" eb="5">
      <t>シメイ</t>
    </rPh>
    <phoneticPr fontId="2"/>
  </si>
  <si>
    <t>電子メール</t>
    <rPh sb="0" eb="2">
      <t>デンシ</t>
    </rPh>
    <phoneticPr fontId="2"/>
  </si>
  <si>
    <t>　注）電話番号および電子メールを記載すること。</t>
    <rPh sb="1" eb="2">
      <t>チュウ</t>
    </rPh>
    <rPh sb="3" eb="5">
      <t>デンワ</t>
    </rPh>
    <rPh sb="5" eb="7">
      <t>バンゴウ</t>
    </rPh>
    <rPh sb="10" eb="12">
      <t>デンシ</t>
    </rPh>
    <rPh sb="16" eb="18">
      <t>キサイ</t>
    </rPh>
    <phoneticPr fontId="2"/>
  </si>
  <si>
    <t>　の技術提案書の提出に係り、下記事項について誓約します。</t>
    <rPh sb="2" eb="4">
      <t>ギジュツ</t>
    </rPh>
    <rPh sb="4" eb="6">
      <t>テイアン</t>
    </rPh>
    <rPh sb="6" eb="7">
      <t>ショ</t>
    </rPh>
    <rPh sb="8" eb="10">
      <t>テイシュツ</t>
    </rPh>
    <rPh sb="11" eb="12">
      <t>カカ</t>
    </rPh>
    <rPh sb="14" eb="16">
      <t>カキ</t>
    </rPh>
    <rPh sb="16" eb="18">
      <t>ジコウ</t>
    </rPh>
    <rPh sb="22" eb="24">
      <t>セイヤク</t>
    </rPh>
    <phoneticPr fontId="2"/>
  </si>
  <si>
    <t>１　　建設キャリアアップシステム（ＣＣＵＳ）管理者ＩＤ利用料明細に係る</t>
    <rPh sb="3" eb="5">
      <t>ケンセツ</t>
    </rPh>
    <rPh sb="22" eb="25">
      <t>カンリシャ</t>
    </rPh>
    <rPh sb="27" eb="29">
      <t>リヨウ</t>
    </rPh>
    <rPh sb="29" eb="30">
      <t>リョウ</t>
    </rPh>
    <rPh sb="30" eb="32">
      <t>メイサイ</t>
    </rPh>
    <rPh sb="33" eb="34">
      <t>カカ</t>
    </rPh>
    <phoneticPr fontId="2"/>
  </si>
  <si>
    <t>　　有効期限について、遅滞なく更新手続きを行います。</t>
    <rPh sb="2" eb="4">
      <t>ユウコウ</t>
    </rPh>
    <rPh sb="4" eb="6">
      <t>キゲン</t>
    </rPh>
    <rPh sb="11" eb="13">
      <t>チタイ</t>
    </rPh>
    <rPh sb="15" eb="17">
      <t>コウシン</t>
    </rPh>
    <rPh sb="17" eb="19">
      <t>テツヅ</t>
    </rPh>
    <rPh sb="21" eb="22">
      <t>オコナ</t>
    </rPh>
    <phoneticPr fontId="2"/>
  </si>
  <si>
    <t>　　（ＣＣＵＳ）のホームページ上の「管理者ＩＤ利用明細」の写しを</t>
    <rPh sb="15" eb="16">
      <t>ジョウ</t>
    </rPh>
    <rPh sb="18" eb="21">
      <t>カンリシャ</t>
    </rPh>
    <rPh sb="23" eb="25">
      <t>リヨウ</t>
    </rPh>
    <rPh sb="25" eb="27">
      <t>メイサイ</t>
    </rPh>
    <rPh sb="29" eb="30">
      <t>ウツ</t>
    </rPh>
    <phoneticPr fontId="2"/>
  </si>
  <si>
    <t>発注機関名</t>
    <rPh sb="0" eb="2">
      <t>ハッチュウ</t>
    </rPh>
    <rPh sb="2" eb="5">
      <t>キカンメイ</t>
    </rPh>
    <phoneticPr fontId="2"/>
  </si>
  <si>
    <t>工種</t>
    <rPh sb="0" eb="2">
      <t>コウシュ</t>
    </rPh>
    <phoneticPr fontId="2"/>
  </si>
  <si>
    <t>～</t>
    <phoneticPr fontId="2"/>
  </si>
  <si>
    <t>○○土木事務所</t>
    <rPh sb="2" eb="4">
      <t>ドボク</t>
    </rPh>
    <rPh sb="4" eb="7">
      <t>ジムショ</t>
    </rPh>
    <phoneticPr fontId="2"/>
  </si>
  <si>
    <t>)</t>
    <phoneticPr fontId="2"/>
  </si>
  <si>
    <t>○○市○○町</t>
    <rPh sb="2" eb="3">
      <t>シ</t>
    </rPh>
    <rPh sb="5" eb="6">
      <t>チョウ</t>
    </rPh>
    <phoneticPr fontId="2"/>
  </si>
  <si>
    <t>特別共同企業体</t>
    <rPh sb="0" eb="2">
      <t>トクベツ</t>
    </rPh>
    <rPh sb="2" eb="4">
      <t>キョウドウ</t>
    </rPh>
    <rPh sb="4" eb="7">
      <t>キギョウタイ</t>
    </rPh>
    <phoneticPr fontId="2"/>
  </si>
  <si>
    <t>ｱｽﾌｧﾙﾄ舗装工事</t>
    <rPh sb="6" eb="8">
      <t>ホソウ</t>
    </rPh>
    <rPh sb="8" eb="10">
      <t>コウジ</t>
    </rPh>
    <phoneticPr fontId="2"/>
  </si>
  <si>
    <t>造園工事</t>
    <rPh sb="0" eb="2">
      <t>ゾウエン</t>
    </rPh>
    <rPh sb="2" eb="4">
      <t>コウジ</t>
    </rPh>
    <phoneticPr fontId="2"/>
  </si>
  <si>
    <t>一般土木工事
（港湾土木工事）</t>
    <rPh sb="0" eb="2">
      <t>イッパン</t>
    </rPh>
    <rPh sb="2" eb="4">
      <t>ドボク</t>
    </rPh>
    <rPh sb="4" eb="6">
      <t>コウジ</t>
    </rPh>
    <rPh sb="8" eb="10">
      <t>コウワン</t>
    </rPh>
    <rPh sb="10" eb="12">
      <t>ドボク</t>
    </rPh>
    <rPh sb="12" eb="14">
      <t>コウジ</t>
    </rPh>
    <phoneticPr fontId="2"/>
  </si>
  <si>
    <t>PC橋梁(上部)工事</t>
    <rPh sb="2" eb="4">
      <t>キョウリョウ</t>
    </rPh>
    <rPh sb="5" eb="7">
      <t>ジョウブ</t>
    </rPh>
    <rPh sb="8" eb="10">
      <t>コウジ</t>
    </rPh>
    <phoneticPr fontId="2"/>
  </si>
  <si>
    <t>鋼橋梁(上部)工事</t>
    <rPh sb="0" eb="1">
      <t>ハガネ</t>
    </rPh>
    <rPh sb="1" eb="3">
      <t>キョウリョウ</t>
    </rPh>
    <rPh sb="4" eb="6">
      <t>ジョウブ</t>
    </rPh>
    <rPh sb="7" eb="9">
      <t>コウジ</t>
    </rPh>
    <phoneticPr fontId="2"/>
  </si>
  <si>
    <t>検査年月日</t>
    <phoneticPr fontId="2"/>
  </si>
  <si>
    <t>国土交通省</t>
    <rPh sb="0" eb="2">
      <t>コクド</t>
    </rPh>
    <rPh sb="2" eb="5">
      <t>コウツウショウ</t>
    </rPh>
    <phoneticPr fontId="2"/>
  </si>
  <si>
    <t>○○工事事務所</t>
    <rPh sb="2" eb="4">
      <t>コウジ</t>
    </rPh>
    <rPh sb="4" eb="7">
      <t>ジムショ</t>
    </rPh>
    <phoneticPr fontId="2"/>
  </si>
  <si>
    <t>施工能力評価型様式３号</t>
    <phoneticPr fontId="2"/>
  </si>
  <si>
    <t>(</t>
    <phoneticPr fontId="2"/>
  </si>
  <si>
    <t>神戸市</t>
    <rPh sb="0" eb="3">
      <t>コウベシ</t>
    </rPh>
    <phoneticPr fontId="2"/>
  </si>
  <si>
    <t>○○管理事務所</t>
    <rPh sb="2" eb="4">
      <t>カンリ</t>
    </rPh>
    <rPh sb="4" eb="7">
      <t>ジムショ</t>
    </rPh>
    <phoneticPr fontId="2"/>
  </si>
  <si>
    <t>：</t>
    <phoneticPr fontId="2"/>
  </si>
  <si>
    <t>　（※一般土木工事、アスファルト舗装工事、造園工事）</t>
    <phoneticPr fontId="2"/>
  </si>
  <si>
    <t>入札参加申込期限日において有効な兵庫県の建設工事入札参加資格者名簿（個票）における</t>
    <rPh sb="0" eb="2">
      <t>ニュウサツ</t>
    </rPh>
    <rPh sb="2" eb="4">
      <t>サンカ</t>
    </rPh>
    <rPh sb="4" eb="6">
      <t>モウシコ</t>
    </rPh>
    <rPh sb="6" eb="9">
      <t>キゲンビ</t>
    </rPh>
    <rPh sb="13" eb="15">
      <t>ユウコウ</t>
    </rPh>
    <rPh sb="16" eb="19">
      <t>ヒョウゴケン</t>
    </rPh>
    <rPh sb="20" eb="22">
      <t>ケンセツ</t>
    </rPh>
    <rPh sb="22" eb="24">
      <t>コウジ</t>
    </rPh>
    <rPh sb="24" eb="26">
      <t>ニュウサツ</t>
    </rPh>
    <rPh sb="26" eb="28">
      <t>サンカ</t>
    </rPh>
    <rPh sb="28" eb="31">
      <t>シカクシャ</t>
    </rPh>
    <rPh sb="31" eb="33">
      <t>メイボ</t>
    </rPh>
    <rPh sb="34" eb="36">
      <t>コヒョウ</t>
    </rPh>
    <phoneticPr fontId="2"/>
  </si>
  <si>
    <t>社会貢献点数（①－②）</t>
    <rPh sb="0" eb="2">
      <t>シャカイ</t>
    </rPh>
    <rPh sb="2" eb="4">
      <t>コウケン</t>
    </rPh>
    <rPh sb="4" eb="6">
      <t>テンスウ</t>
    </rPh>
    <phoneticPr fontId="2"/>
  </si>
  <si>
    <t>対象発注機関</t>
    <rPh sb="0" eb="2">
      <t>タイショウ</t>
    </rPh>
    <rPh sb="2" eb="4">
      <t>ハッチュウ</t>
    </rPh>
    <rPh sb="4" eb="6">
      <t>キカン</t>
    </rPh>
    <phoneticPr fontId="2"/>
  </si>
  <si>
    <t>対象年数</t>
    <rPh sb="0" eb="2">
      <t>タイショウ</t>
    </rPh>
    <rPh sb="2" eb="4">
      <t>ネンスウ</t>
    </rPh>
    <phoneticPr fontId="2"/>
  </si>
  <si>
    <t>令和○年４月１日</t>
    <rPh sb="0" eb="2">
      <t>レイワ</t>
    </rPh>
    <rPh sb="3" eb="4">
      <t>ネン</t>
    </rPh>
    <rPh sb="5" eb="6">
      <t>ガツ</t>
    </rPh>
    <rPh sb="7" eb="8">
      <t>ニチ</t>
    </rPh>
    <phoneticPr fontId="2"/>
  </si>
  <si>
    <t>令和○年３月31日</t>
    <rPh sb="0" eb="2">
      <t>レイワ</t>
    </rPh>
    <rPh sb="3" eb="4">
      <t>ネン</t>
    </rPh>
    <rPh sb="5" eb="6">
      <t>ガツ</t>
    </rPh>
    <rPh sb="8" eb="9">
      <t>ニチ</t>
    </rPh>
    <phoneticPr fontId="2"/>
  </si>
  <si>
    <t>除雪又は凍結防止剤散布業務の実績</t>
    <rPh sb="0" eb="2">
      <t>ジョセツ</t>
    </rPh>
    <rPh sb="2" eb="3">
      <t>マタ</t>
    </rPh>
    <rPh sb="4" eb="6">
      <t>トウケツ</t>
    </rPh>
    <rPh sb="6" eb="9">
      <t>ボウシザイ</t>
    </rPh>
    <rPh sb="9" eb="11">
      <t>サンプ</t>
    </rPh>
    <rPh sb="11" eb="13">
      <t>ギョウム</t>
    </rPh>
    <rPh sb="14" eb="16">
      <t>ジッセキ</t>
    </rPh>
    <phoneticPr fontId="2"/>
  </si>
  <si>
    <t>○○工事</t>
    <phoneticPr fontId="2"/>
  </si>
  <si>
    <t>施工箇所</t>
    <rPh sb="0" eb="2">
      <t>セコウ</t>
    </rPh>
    <rPh sb="2" eb="4">
      <t>カショ</t>
    </rPh>
    <phoneticPr fontId="2"/>
  </si>
  <si>
    <t>○○市又は○○町に限る</t>
    <rPh sb="2" eb="3">
      <t>シ</t>
    </rPh>
    <rPh sb="3" eb="4">
      <t>マタ</t>
    </rPh>
    <rPh sb="7" eb="8">
      <t>チョウ</t>
    </rPh>
    <rPh sb="9" eb="10">
      <t>カギ</t>
    </rPh>
    <phoneticPr fontId="2"/>
  </si>
  <si>
    <t>評価点</t>
    <rPh sb="0" eb="3">
      <t>ヒョウカテン</t>
    </rPh>
    <phoneticPr fontId="2"/>
  </si>
  <si>
    <t>除雪又は凍結防止剤散布１点</t>
    <rPh sb="0" eb="2">
      <t>ジョセツ</t>
    </rPh>
    <rPh sb="2" eb="3">
      <t>マタ</t>
    </rPh>
    <rPh sb="4" eb="6">
      <t>トウケツ</t>
    </rPh>
    <rPh sb="6" eb="9">
      <t>ボウシザイ</t>
    </rPh>
    <rPh sb="9" eb="11">
      <t>サンプ</t>
    </rPh>
    <rPh sb="12" eb="13">
      <t>テン</t>
    </rPh>
    <phoneticPr fontId="2"/>
  </si>
  <si>
    <t>配置予定技術者の技術力</t>
    <rPh sb="0" eb="2">
      <t>ハイチ</t>
    </rPh>
    <rPh sb="2" eb="4">
      <t>ヨテイ</t>
    </rPh>
    <rPh sb="4" eb="7">
      <t>ギジュツシャ</t>
    </rPh>
    <rPh sb="8" eb="10">
      <t>ギジュツ</t>
    </rPh>
    <rPh sb="10" eb="11">
      <t>リョク</t>
    </rPh>
    <phoneticPr fontId="2"/>
  </si>
  <si>
    <t>△△　△△</t>
    <phoneticPr fontId="2"/>
  </si>
  <si>
    <t>監理技術者</t>
    <rPh sb="0" eb="2">
      <t>カンリ</t>
    </rPh>
    <rPh sb="2" eb="5">
      <t>ギジュツシャ</t>
    </rPh>
    <phoneticPr fontId="2"/>
  </si>
  <si>
    <t>主任技術者</t>
    <rPh sb="0" eb="2">
      <t>シュニン</t>
    </rPh>
    <rPh sb="2" eb="5">
      <t>ギジュツシャ</t>
    </rPh>
    <phoneticPr fontId="2"/>
  </si>
  <si>
    <t>専任補助者</t>
    <rPh sb="0" eb="2">
      <t>センニン</t>
    </rPh>
    <rPh sb="2" eb="5">
      <t>ホジョシャ</t>
    </rPh>
    <phoneticPr fontId="2"/>
  </si>
  <si>
    <t>現場代理人</t>
    <rPh sb="0" eb="2">
      <t>ゲンバ</t>
    </rPh>
    <rPh sb="2" eb="5">
      <t>ダイリニン</t>
    </rPh>
    <phoneticPr fontId="2"/>
  </si>
  <si>
    <t>○○県民局</t>
    <phoneticPr fontId="2"/>
  </si>
  <si>
    <t>（空白）</t>
    <rPh sb="1" eb="3">
      <t>クウハク</t>
    </rPh>
    <phoneticPr fontId="2"/>
  </si>
  <si>
    <t>商号又は名称</t>
    <phoneticPr fontId="2"/>
  </si>
  <si>
    <t>工事名</t>
    <phoneticPr fontId="2"/>
  </si>
  <si>
    <t>検査年月日</t>
    <rPh sb="0" eb="2">
      <t>ケンサ</t>
    </rPh>
    <rPh sb="2" eb="5">
      <t>ネンガッピ</t>
    </rPh>
    <phoneticPr fontId="2"/>
  </si>
  <si>
    <t>工事
成績</t>
    <rPh sb="0" eb="2">
      <t>コウジ</t>
    </rPh>
    <rPh sb="3" eb="5">
      <t>セイセキ</t>
    </rPh>
    <phoneticPr fontId="2"/>
  </si>
  <si>
    <t>技術者氏名</t>
    <phoneticPr fontId="2"/>
  </si>
  <si>
    <t>生年月日</t>
    <rPh sb="0" eb="2">
      <t>セイネン</t>
    </rPh>
    <rPh sb="2" eb="4">
      <t>ガッピ</t>
    </rPh>
    <phoneticPr fontId="2"/>
  </si>
  <si>
    <t>○</t>
    <phoneticPr fontId="2"/>
  </si>
  <si>
    <t>評価対象</t>
    <rPh sb="0" eb="2">
      <t>ヒョウカ</t>
    </rPh>
    <rPh sb="2" eb="4">
      <t>タイショウ</t>
    </rPh>
    <phoneticPr fontId="2"/>
  </si>
  <si>
    <t>推奨単位の
取得状況</t>
    <rPh sb="0" eb="2">
      <t>スイショウ</t>
    </rPh>
    <rPh sb="2" eb="4">
      <t>タンイ</t>
    </rPh>
    <rPh sb="6" eb="8">
      <t>シュトク</t>
    </rPh>
    <rPh sb="8" eb="10">
      <t>ジョウキョウ</t>
    </rPh>
    <phoneticPr fontId="2"/>
  </si>
  <si>
    <t>：</t>
    <phoneticPr fontId="2"/>
  </si>
  <si>
    <t>１年間</t>
    <rPh sb="1" eb="3">
      <t>ネンカン</t>
    </rPh>
    <phoneticPr fontId="2"/>
  </si>
  <si>
    <t>２年間</t>
    <rPh sb="1" eb="3">
      <t>ネンカン</t>
    </rPh>
    <phoneticPr fontId="2"/>
  </si>
  <si>
    <t>４年間</t>
    <rPh sb="1" eb="3">
      <t>ネンカン</t>
    </rPh>
    <phoneticPr fontId="2"/>
  </si>
  <si>
    <t>５年間</t>
    <rPh sb="1" eb="3">
      <t>ネンカン</t>
    </rPh>
    <phoneticPr fontId="2"/>
  </si>
  <si>
    <t>85点以上</t>
    <rPh sb="2" eb="3">
      <t>テン</t>
    </rPh>
    <rPh sb="3" eb="5">
      <t>イジョウ</t>
    </rPh>
    <phoneticPr fontId="2"/>
  </si>
  <si>
    <t>80点以上85点未満</t>
    <rPh sb="2" eb="3">
      <t>テン</t>
    </rPh>
    <rPh sb="3" eb="5">
      <t>イジョウ</t>
    </rPh>
    <rPh sb="7" eb="8">
      <t>テン</t>
    </rPh>
    <rPh sb="8" eb="10">
      <t>ミマン</t>
    </rPh>
    <phoneticPr fontId="2"/>
  </si>
  <si>
    <t>75点以上80点未満</t>
    <rPh sb="2" eb="3">
      <t>テン</t>
    </rPh>
    <rPh sb="3" eb="5">
      <t>イジョウ</t>
    </rPh>
    <rPh sb="7" eb="8">
      <t>テン</t>
    </rPh>
    <rPh sb="8" eb="10">
      <t>ミマン</t>
    </rPh>
    <phoneticPr fontId="2"/>
  </si>
  <si>
    <t>70点以上75点未満</t>
    <rPh sb="2" eb="3">
      <t>テン</t>
    </rPh>
    <rPh sb="3" eb="5">
      <t>イジョウ</t>
    </rPh>
    <rPh sb="7" eb="8">
      <t>テン</t>
    </rPh>
    <rPh sb="8" eb="10">
      <t>ミマン</t>
    </rPh>
    <phoneticPr fontId="2"/>
  </si>
  <si>
    <t>監理技術者
主任技術者
専任補助者</t>
    <rPh sb="0" eb="2">
      <t>カンリ</t>
    </rPh>
    <rPh sb="2" eb="5">
      <t>ギジュツシャ</t>
    </rPh>
    <rPh sb="6" eb="8">
      <t>シュニン</t>
    </rPh>
    <rPh sb="8" eb="11">
      <t>ギジュツシャ</t>
    </rPh>
    <rPh sb="12" eb="14">
      <t>センニン</t>
    </rPh>
    <rPh sb="14" eb="17">
      <t>ホジョシャ</t>
    </rPh>
    <phoneticPr fontId="2"/>
  </si>
  <si>
    <t>従事役職
を問わず</t>
    <rPh sb="0" eb="2">
      <t>ジュウジ</t>
    </rPh>
    <rPh sb="2" eb="4">
      <t>ヤクショク</t>
    </rPh>
    <rPh sb="6" eb="7">
      <t>ト</t>
    </rPh>
    <phoneticPr fontId="2"/>
  </si>
  <si>
    <t>70点未満、該当なし</t>
    <rPh sb="2" eb="3">
      <t>テン</t>
    </rPh>
    <rPh sb="3" eb="5">
      <t>ミマン</t>
    </rPh>
    <rPh sb="6" eb="8">
      <t>ガイトウ</t>
    </rPh>
    <phoneticPr fontId="2"/>
  </si>
  <si>
    <t>リスト</t>
    <phoneticPr fontId="2"/>
  </si>
  <si>
    <t>CPD</t>
    <phoneticPr fontId="2"/>
  </si>
  <si>
    <t>氏名</t>
    <rPh sb="0" eb="2">
      <t>シメイ</t>
    </rPh>
    <phoneticPr fontId="2"/>
  </si>
  <si>
    <t>同種工事</t>
    <rPh sb="0" eb="2">
      <t>ドウシュ</t>
    </rPh>
    <rPh sb="2" eb="4">
      <t>コウジ</t>
    </rPh>
    <phoneticPr fontId="2"/>
  </si>
  <si>
    <t>生年月日</t>
    <rPh sb="0" eb="2">
      <t>セイネン</t>
    </rPh>
    <rPh sb="2" eb="4">
      <t>ガッピ</t>
    </rPh>
    <phoneticPr fontId="2"/>
  </si>
  <si>
    <t>(</t>
  </si>
  <si>
    <t>)</t>
  </si>
  <si>
    <t>工事名</t>
    <phoneticPr fontId="2"/>
  </si>
  <si>
    <t>技術者氏名</t>
    <rPh sb="0" eb="3">
      <t>ギジュツシャ</t>
    </rPh>
    <rPh sb="3" eb="5">
      <t>シメイ</t>
    </rPh>
    <phoneticPr fontId="2"/>
  </si>
  <si>
    <t>現場代理人</t>
    <rPh sb="0" eb="2">
      <t>ゲンバ</t>
    </rPh>
    <rPh sb="2" eb="5">
      <t>ダイリニン</t>
    </rPh>
    <phoneticPr fontId="2"/>
  </si>
  <si>
    <t>現場代理人除く</t>
    <rPh sb="0" eb="2">
      <t>ゲンバ</t>
    </rPh>
    <rPh sb="2" eb="5">
      <t>ダイリニン</t>
    </rPh>
    <rPh sb="5" eb="6">
      <t>ノゾ</t>
    </rPh>
    <phoneticPr fontId="2"/>
  </si>
  <si>
    <t>以上</t>
    <rPh sb="0" eb="2">
      <t>イジョウ</t>
    </rPh>
    <phoneticPr fontId="2"/>
  </si>
  <si>
    <t>未満</t>
    <rPh sb="0" eb="2">
      <t>ミマン</t>
    </rPh>
    <phoneticPr fontId="2"/>
  </si>
  <si>
    <t>点/件</t>
    <rPh sb="0" eb="1">
      <t>テン</t>
    </rPh>
    <rPh sb="2" eb="3">
      <t>ケン</t>
    </rPh>
    <phoneticPr fontId="2"/>
  </si>
  <si>
    <t>件数</t>
    <rPh sb="0" eb="2">
      <t>ケンスウ</t>
    </rPh>
    <phoneticPr fontId="2"/>
  </si>
  <si>
    <t>点数</t>
    <rPh sb="0" eb="1">
      <t>テン</t>
    </rPh>
    <rPh sb="1" eb="2">
      <t>スウ</t>
    </rPh>
    <phoneticPr fontId="2"/>
  </si>
  <si>
    <t>合計</t>
    <rPh sb="0" eb="2">
      <t>ゴウケイ</t>
    </rPh>
    <phoneticPr fontId="2"/>
  </si>
  <si>
    <t>専任補助者</t>
    <rPh sb="0" eb="2">
      <t>センニン</t>
    </rPh>
    <rPh sb="2" eb="5">
      <t>ホジョシャ</t>
    </rPh>
    <phoneticPr fontId="2"/>
  </si>
  <si>
    <t>配置しない</t>
    <rPh sb="0" eb="2">
      <t>ハイチ</t>
    </rPh>
    <phoneticPr fontId="2"/>
  </si>
  <si>
    <t>工事成績（最大4点）</t>
    <phoneticPr fontId="2"/>
  </si>
  <si>
    <t>最大9点</t>
    <rPh sb="0" eb="2">
      <t>サイダイ</t>
    </rPh>
    <rPh sb="3" eb="4">
      <t>テン</t>
    </rPh>
    <phoneticPr fontId="2"/>
  </si>
  <si>
    <t>取得３点</t>
    <rPh sb="0" eb="2">
      <t>シュトク</t>
    </rPh>
    <rPh sb="3" eb="4">
      <t>テン</t>
    </rPh>
    <phoneticPr fontId="2"/>
  </si>
  <si>
    <t>配置予定技術者に加えて専任補助者を配置する</t>
    <rPh sb="0" eb="2">
      <t>ハイチ</t>
    </rPh>
    <rPh sb="2" eb="4">
      <t>ヨテイ</t>
    </rPh>
    <rPh sb="4" eb="7">
      <t>ギジュツシャ</t>
    </rPh>
    <rPh sb="8" eb="9">
      <t>クワ</t>
    </rPh>
    <rPh sb="11" eb="13">
      <t>センニン</t>
    </rPh>
    <rPh sb="13" eb="16">
      <t>ホジョシャ</t>
    </rPh>
    <rPh sb="17" eb="19">
      <t>ハイチ</t>
    </rPh>
    <phoneticPr fontId="2"/>
  </si>
  <si>
    <t>全て又は一部の配置予定技術者を若手又は女性技術者としない</t>
    <rPh sb="0" eb="1">
      <t>スベ</t>
    </rPh>
    <rPh sb="2" eb="3">
      <t>マタ</t>
    </rPh>
    <rPh sb="4" eb="6">
      <t>イチブ</t>
    </rPh>
    <rPh sb="7" eb="9">
      <t>ハイチ</t>
    </rPh>
    <rPh sb="9" eb="11">
      <t>ヨテイ</t>
    </rPh>
    <rPh sb="11" eb="14">
      <t>ギジュツシャ</t>
    </rPh>
    <rPh sb="15" eb="17">
      <t>ワカテ</t>
    </rPh>
    <rPh sb="17" eb="18">
      <t>マタ</t>
    </rPh>
    <rPh sb="19" eb="21">
      <t>ジョセイ</t>
    </rPh>
    <rPh sb="21" eb="24">
      <t>ギジュツシャ</t>
    </rPh>
    <phoneticPr fontId="2"/>
  </si>
  <si>
    <t>　注）下記の事項を記載すること。</t>
    <rPh sb="1" eb="2">
      <t>チュウ</t>
    </rPh>
    <rPh sb="3" eb="5">
      <t>カキ</t>
    </rPh>
    <rPh sb="6" eb="8">
      <t>ジコウ</t>
    </rPh>
    <rPh sb="9" eb="11">
      <t>キサイ</t>
    </rPh>
    <phoneticPr fontId="2"/>
  </si>
  <si>
    <t>１級土木施工管理技士</t>
    <rPh sb="1" eb="2">
      <t>キュウ</t>
    </rPh>
    <rPh sb="2" eb="4">
      <t>ドボク</t>
    </rPh>
    <rPh sb="4" eb="6">
      <t>セコウ</t>
    </rPh>
    <rPh sb="6" eb="8">
      <t>カンリ</t>
    </rPh>
    <rPh sb="8" eb="10">
      <t>ギシ</t>
    </rPh>
    <phoneticPr fontId="2"/>
  </si>
  <si>
    <t>第○○○○○○○○号</t>
    <rPh sb="0" eb="1">
      <t>ダイ</t>
    </rPh>
    <rPh sb="9" eb="10">
      <t>ゴウ</t>
    </rPh>
    <phoneticPr fontId="2"/>
  </si>
  <si>
    <t>取得年月日</t>
    <rPh sb="0" eb="2">
      <t>シュトク</t>
    </rPh>
    <rPh sb="2" eb="5">
      <t>ネンガッピ</t>
    </rPh>
    <phoneticPr fontId="2"/>
  </si>
  <si>
    <t>番号</t>
    <rPh sb="0" eb="2">
      <t>バンゴウ</t>
    </rPh>
    <phoneticPr fontId="2"/>
  </si>
  <si>
    <t>国家資格名称</t>
    <rPh sb="0" eb="2">
      <t>コッカ</t>
    </rPh>
    <rPh sb="2" eb="4">
      <t>シカク</t>
    </rPh>
    <rPh sb="4" eb="6">
      <t>メイショウ</t>
    </rPh>
    <phoneticPr fontId="2"/>
  </si>
  <si>
    <t>配置予定技術者に加えて専任補助者を配置しない。</t>
    <rPh sb="0" eb="2">
      <t>ハイチ</t>
    </rPh>
    <rPh sb="2" eb="4">
      <t>ヨテイ</t>
    </rPh>
    <rPh sb="4" eb="7">
      <t>ギジュツシャ</t>
    </rPh>
    <rPh sb="8" eb="9">
      <t>クワ</t>
    </rPh>
    <rPh sb="11" eb="13">
      <t>センニン</t>
    </rPh>
    <rPh sb="13" eb="16">
      <t>ホジョシャ</t>
    </rPh>
    <rPh sb="17" eb="19">
      <t>ハイチ</t>
    </rPh>
    <phoneticPr fontId="2"/>
  </si>
  <si>
    <t>配置予定技術者に加えて専任補助者を現場代理人として専任で配置する。</t>
    <rPh sb="0" eb="2">
      <t>ハイチ</t>
    </rPh>
    <rPh sb="2" eb="4">
      <t>ヨテイ</t>
    </rPh>
    <rPh sb="4" eb="7">
      <t>ギジュツシャ</t>
    </rPh>
    <rPh sb="8" eb="9">
      <t>クワ</t>
    </rPh>
    <rPh sb="11" eb="13">
      <t>センニン</t>
    </rPh>
    <rPh sb="13" eb="16">
      <t>ホジョシャ</t>
    </rPh>
    <rPh sb="17" eb="19">
      <t>ゲンバ</t>
    </rPh>
    <rPh sb="19" eb="22">
      <t>ダイリニン</t>
    </rPh>
    <rPh sb="25" eb="27">
      <t>センニン</t>
    </rPh>
    <rPh sb="28" eb="30">
      <t>ハイチ</t>
    </rPh>
    <phoneticPr fontId="2"/>
  </si>
  <si>
    <t>専任補助者氏名</t>
    <rPh sb="0" eb="2">
      <t>センニン</t>
    </rPh>
    <rPh sb="2" eb="5">
      <t>ホジョシャ</t>
    </rPh>
    <rPh sb="5" eb="7">
      <t>シメイ</t>
    </rPh>
    <phoneticPr fontId="2"/>
  </si>
  <si>
    <t>現在、従事している工事の名称
（従事期間）</t>
    <rPh sb="0" eb="2">
      <t>ゲンザイ</t>
    </rPh>
    <rPh sb="3" eb="5">
      <t>ジュウジ</t>
    </rPh>
    <rPh sb="9" eb="11">
      <t>コウジ</t>
    </rPh>
    <rPh sb="12" eb="14">
      <t>メイショウ</t>
    </rPh>
    <rPh sb="16" eb="18">
      <t>ジュウジ</t>
    </rPh>
    <rPh sb="18" eb="20">
      <t>キカン</t>
    </rPh>
    <phoneticPr fontId="2"/>
  </si>
  <si>
    <t>商号又は名称</t>
    <phoneticPr fontId="2"/>
  </si>
  <si>
    <t>指定建設業監理技術者資格証</t>
    <rPh sb="0" eb="2">
      <t>シテイ</t>
    </rPh>
    <rPh sb="2" eb="5">
      <t>ケンセツギョウ</t>
    </rPh>
    <rPh sb="5" eb="7">
      <t>カンリ</t>
    </rPh>
    <rPh sb="7" eb="10">
      <t>ギジュツシャ</t>
    </rPh>
    <rPh sb="10" eb="12">
      <t>シカク</t>
    </rPh>
    <rPh sb="12" eb="13">
      <t>ショウ</t>
    </rPh>
    <phoneticPr fontId="2"/>
  </si>
  <si>
    <t>△△△△△△工事</t>
    <rPh sb="6" eb="8">
      <t>コウジ</t>
    </rPh>
    <phoneticPr fontId="2"/>
  </si>
  <si>
    <t>（令和△△年△△月△△日～令和△△年△△月△△日）</t>
    <rPh sb="1" eb="3">
      <t>レイワ</t>
    </rPh>
    <rPh sb="5" eb="6">
      <t>ネン</t>
    </rPh>
    <rPh sb="8" eb="9">
      <t>ガツ</t>
    </rPh>
    <rPh sb="11" eb="12">
      <t>ニチ</t>
    </rPh>
    <rPh sb="13" eb="15">
      <t>レイワ</t>
    </rPh>
    <rPh sb="17" eb="18">
      <t>ネン</t>
    </rPh>
    <rPh sb="20" eb="21">
      <t>ガツ</t>
    </rPh>
    <rPh sb="23" eb="24">
      <t>ニチ</t>
    </rPh>
    <phoneticPr fontId="2"/>
  </si>
  <si>
    <t>）</t>
    <phoneticPr fontId="2"/>
  </si>
  <si>
    <t>点数</t>
    <phoneticPr fontId="2"/>
  </si>
  <si>
    <t>※１件のみ記載できる</t>
    <phoneticPr fontId="2"/>
  </si>
  <si>
    <t>■同種工事の施工実績</t>
    <rPh sb="1" eb="3">
      <t>ドウシュ</t>
    </rPh>
    <rPh sb="3" eb="5">
      <t>コウジ</t>
    </rPh>
    <rPh sb="6" eb="8">
      <t>セコウ</t>
    </rPh>
    <rPh sb="8" eb="10">
      <t>ジッセキ</t>
    </rPh>
    <phoneticPr fontId="2"/>
  </si>
  <si>
    <t>■工事成績</t>
    <rPh sb="1" eb="3">
      <t>コウジ</t>
    </rPh>
    <rPh sb="3" eb="5">
      <t>セイセキ</t>
    </rPh>
    <phoneticPr fontId="2"/>
  </si>
  <si>
    <t>■専任補助者の配置</t>
    <rPh sb="1" eb="3">
      <t>センニン</t>
    </rPh>
    <rPh sb="3" eb="6">
      <t>ホジョシャ</t>
    </rPh>
    <rPh sb="7" eb="9">
      <t>ハイチ</t>
    </rPh>
    <phoneticPr fontId="2"/>
  </si>
  <si>
    <t>■継続学習（CPD）の取組状況</t>
    <rPh sb="1" eb="3">
      <t>ケイゾク</t>
    </rPh>
    <rPh sb="3" eb="5">
      <t>ガクシュウ</t>
    </rPh>
    <rPh sb="11" eb="13">
      <t>トリクミ</t>
    </rPh>
    <rPh sb="13" eb="15">
      <t>ジョウキョウ</t>
    </rPh>
    <phoneticPr fontId="2"/>
  </si>
  <si>
    <t>■若手・女性技術者の配置</t>
    <rPh sb="1" eb="3">
      <t>ワカテ</t>
    </rPh>
    <rPh sb="4" eb="6">
      <t>ジョセイ</t>
    </rPh>
    <rPh sb="6" eb="9">
      <t>ギジュツシャ</t>
    </rPh>
    <rPh sb="10" eb="12">
      <t>ハイチ</t>
    </rPh>
    <phoneticPr fontId="2"/>
  </si>
  <si>
    <t>注３</t>
    <rPh sb="0" eb="1">
      <t>チュウ</t>
    </rPh>
    <phoneticPr fontId="2"/>
  </si>
  <si>
    <t>平成○年○月○日</t>
    <rPh sb="0" eb="2">
      <t>ヘイセイ</t>
    </rPh>
    <rPh sb="3" eb="4">
      <t>ネン</t>
    </rPh>
    <rPh sb="5" eb="6">
      <t>ガツ</t>
    </rPh>
    <rPh sb="7" eb="8">
      <t>ニチ</t>
    </rPh>
    <phoneticPr fontId="2"/>
  </si>
  <si>
    <t>注２</t>
    <rPh sb="0" eb="1">
      <t>チュウ</t>
    </rPh>
    <phoneticPr fontId="2"/>
  </si>
  <si>
    <t>注１</t>
    <phoneticPr fontId="2"/>
  </si>
  <si>
    <t>注意事項</t>
    <rPh sb="0" eb="2">
      <t>チュウイ</t>
    </rPh>
    <rPh sb="2" eb="4">
      <t>ジコウ</t>
    </rPh>
    <phoneticPr fontId="2"/>
  </si>
  <si>
    <t>：　工場製作を含む工事において、「工場製作のみが行われる期間」における配置予定技術者</t>
    <rPh sb="2" eb="4">
      <t>コウジョウ</t>
    </rPh>
    <rPh sb="4" eb="6">
      <t>セイサク</t>
    </rPh>
    <rPh sb="7" eb="8">
      <t>フク</t>
    </rPh>
    <rPh sb="9" eb="11">
      <t>コウジ</t>
    </rPh>
    <rPh sb="17" eb="19">
      <t>コウジョウ</t>
    </rPh>
    <rPh sb="19" eb="21">
      <t>セイサク</t>
    </rPh>
    <rPh sb="24" eb="25">
      <t>オコナ</t>
    </rPh>
    <rPh sb="28" eb="30">
      <t>キカン</t>
    </rPh>
    <rPh sb="35" eb="37">
      <t>ハイチ</t>
    </rPh>
    <rPh sb="37" eb="39">
      <t>ヨテイ</t>
    </rPh>
    <rPh sb="39" eb="42">
      <t>ギジュツシャ</t>
    </rPh>
    <phoneticPr fontId="2"/>
  </si>
  <si>
    <t>特記）継続学習（ＣＰＤ）の取組状況における年間とは兵庫県の会計年度（４月１日</t>
    <rPh sb="0" eb="2">
      <t>トッキ</t>
    </rPh>
    <rPh sb="3" eb="5">
      <t>ケイゾク</t>
    </rPh>
    <rPh sb="5" eb="7">
      <t>ガクシュウ</t>
    </rPh>
    <rPh sb="13" eb="15">
      <t>トリクミ</t>
    </rPh>
    <rPh sb="15" eb="17">
      <t>ジョウキョウ</t>
    </rPh>
    <rPh sb="21" eb="23">
      <t>ネンカン</t>
    </rPh>
    <rPh sb="25" eb="28">
      <t>ヒョウゴケン</t>
    </rPh>
    <rPh sb="29" eb="31">
      <t>カイケイ</t>
    </rPh>
    <rPh sb="31" eb="33">
      <t>ネンド</t>
    </rPh>
    <rPh sb="35" eb="36">
      <t>ガツ</t>
    </rPh>
    <rPh sb="37" eb="38">
      <t>ニチ</t>
    </rPh>
    <phoneticPr fontId="2"/>
  </si>
  <si>
    <t>　　　～翌年３月31日までの１年間）とする。</t>
    <rPh sb="4" eb="6">
      <t>ヨクネン</t>
    </rPh>
    <rPh sb="7" eb="8">
      <t>ガツ</t>
    </rPh>
    <rPh sb="10" eb="11">
      <t>ニチ</t>
    </rPh>
    <rPh sb="15" eb="17">
      <t>ネンカン</t>
    </rPh>
    <phoneticPr fontId="2"/>
  </si>
  <si>
    <t>②技術評価数値のうち、工事成績によって加点された点数（該当工種※の点数）</t>
    <rPh sb="13" eb="15">
      <t>セイセキ</t>
    </rPh>
    <phoneticPr fontId="2"/>
  </si>
  <si>
    <t>注意事項</t>
    <rPh sb="0" eb="2">
      <t>チュウイ</t>
    </rPh>
    <rPh sb="2" eb="4">
      <t>ジコウ</t>
    </rPh>
    <phoneticPr fontId="2"/>
  </si>
  <si>
    <t>：　工事成績評定通知書等に検査年月日の記載がなく、確認がとれない</t>
    <rPh sb="2" eb="4">
      <t>コウジ</t>
    </rPh>
    <rPh sb="4" eb="6">
      <t>セイセキ</t>
    </rPh>
    <rPh sb="6" eb="8">
      <t>ヒョウテイ</t>
    </rPh>
    <rPh sb="8" eb="11">
      <t>ツウチショ</t>
    </rPh>
    <rPh sb="11" eb="12">
      <t>トウ</t>
    </rPh>
    <rPh sb="13" eb="15">
      <t>ケンサ</t>
    </rPh>
    <rPh sb="15" eb="18">
      <t>ネンガッピ</t>
    </rPh>
    <rPh sb="19" eb="21">
      <t>キサイ</t>
    </rPh>
    <rPh sb="25" eb="27">
      <t>カクニン</t>
    </rPh>
    <phoneticPr fontId="2"/>
  </si>
  <si>
    <t>　注）下記の事項の記載は不要。</t>
    <rPh sb="1" eb="2">
      <t>チュウ</t>
    </rPh>
    <rPh sb="3" eb="5">
      <t>カキ</t>
    </rPh>
    <rPh sb="6" eb="8">
      <t>ジコウ</t>
    </rPh>
    <rPh sb="9" eb="11">
      <t>キサイ</t>
    </rPh>
    <rPh sb="12" eb="14">
      <t>フヨウ</t>
    </rPh>
    <phoneticPr fontId="2"/>
  </si>
  <si>
    <t>①技術・社会貢献評価数値の合計の点数</t>
    <rPh sb="8" eb="10">
      <t>ヒョウカ</t>
    </rPh>
    <rPh sb="10" eb="12">
      <t>スウチ</t>
    </rPh>
    <phoneticPr fontId="2"/>
  </si>
  <si>
    <t>：　入札参加申込期限日において有効な兵庫県の建設工事入札参加</t>
    <rPh sb="2" eb="4">
      <t>ニュウサツ</t>
    </rPh>
    <rPh sb="4" eb="6">
      <t>サンカ</t>
    </rPh>
    <rPh sb="6" eb="8">
      <t>モウシコミ</t>
    </rPh>
    <rPh sb="8" eb="10">
      <t>キゲン</t>
    </rPh>
    <rPh sb="10" eb="11">
      <t>ビ</t>
    </rPh>
    <rPh sb="15" eb="17">
      <t>ユウコウ</t>
    </rPh>
    <rPh sb="18" eb="21">
      <t>ヒョウゴケン</t>
    </rPh>
    <rPh sb="27" eb="28">
      <t>フダ</t>
    </rPh>
    <rPh sb="28" eb="30">
      <t>サンカ</t>
    </rPh>
    <phoneticPr fontId="2"/>
  </si>
  <si>
    <t>工事番号</t>
    <rPh sb="0" eb="2">
      <t>コウジ</t>
    </rPh>
    <rPh sb="2" eb="4">
      <t>バンゴウ</t>
    </rPh>
    <phoneticPr fontId="2"/>
  </si>
  <si>
    <t>①</t>
  </si>
  <si>
    <t>①</t>
    <phoneticPr fontId="2"/>
  </si>
  <si>
    <t>②</t>
  </si>
  <si>
    <t>②</t>
    <phoneticPr fontId="2"/>
  </si>
  <si>
    <t>③</t>
  </si>
  <si>
    <t>③</t>
    <phoneticPr fontId="2"/>
  </si>
  <si>
    <t>④</t>
    <phoneticPr fontId="2"/>
  </si>
  <si>
    <t>○○土木事務所</t>
    <phoneticPr fontId="2"/>
  </si>
  <si>
    <t>該当
なし</t>
    <rPh sb="0" eb="2">
      <t>ガイトウ</t>
    </rPh>
    <phoneticPr fontId="2"/>
  </si>
  <si>
    <t>同種工事の実績の有無</t>
    <rPh sb="0" eb="2">
      <t>ドウシュ</t>
    </rPh>
    <rPh sb="2" eb="4">
      <t>コウジ</t>
    </rPh>
    <rPh sb="5" eb="7">
      <t>ジッセキ</t>
    </rPh>
    <rPh sb="8" eb="10">
      <t>ウム</t>
    </rPh>
    <phoneticPr fontId="2"/>
  </si>
  <si>
    <t>工場製作</t>
    <rPh sb="0" eb="2">
      <t>コウジョウ</t>
    </rPh>
    <rPh sb="2" eb="4">
      <t>セイサク</t>
    </rPh>
    <phoneticPr fontId="2"/>
  </si>
  <si>
    <t>発注機関名</t>
    <phoneticPr fontId="2"/>
  </si>
  <si>
    <t>工事
番号</t>
    <rPh sb="0" eb="2">
      <t>コウジ</t>
    </rPh>
    <rPh sb="3" eb="5">
      <t>バンゴウ</t>
    </rPh>
    <phoneticPr fontId="2"/>
  </si>
  <si>
    <t>国土交通省</t>
    <phoneticPr fontId="2"/>
  </si>
  <si>
    <t>○○工事事務所</t>
    <phoneticPr fontId="2"/>
  </si>
  <si>
    <t>工事番号</t>
    <rPh sb="0" eb="2">
      <t>コウジ</t>
    </rPh>
    <rPh sb="2" eb="4">
      <t>バンゴウ</t>
    </rPh>
    <phoneticPr fontId="2"/>
  </si>
  <si>
    <t>①</t>
    <phoneticPr fontId="2"/>
  </si>
  <si>
    <t>②</t>
    <phoneticPr fontId="2"/>
  </si>
  <si>
    <t>該当
なし</t>
    <rPh sb="0" eb="2">
      <t>ガイトウ</t>
    </rPh>
    <phoneticPr fontId="2"/>
  </si>
  <si>
    <r>
      <t xml:space="preserve">現場代理人
</t>
    </r>
    <r>
      <rPr>
        <sz val="9"/>
        <rFont val="ＭＳ ゴシック"/>
        <family val="3"/>
        <charset val="128"/>
      </rPr>
      <t>（専任補助者
を除く）</t>
    </r>
    <rPh sb="0" eb="2">
      <t>ゲンバ</t>
    </rPh>
    <rPh sb="2" eb="5">
      <t>ダイリニン</t>
    </rPh>
    <rPh sb="7" eb="9">
      <t>センニン</t>
    </rPh>
    <rPh sb="9" eb="12">
      <t>ホジョシャ</t>
    </rPh>
    <rPh sb="14" eb="15">
      <t>ノゾ</t>
    </rPh>
    <phoneticPr fontId="2"/>
  </si>
  <si>
    <t>：　様式１号に記載している根拠資料を添付し本様式と整合させること。</t>
    <rPh sb="2" eb="4">
      <t>ヨウシキ</t>
    </rPh>
    <rPh sb="5" eb="6">
      <t>ゴウ</t>
    </rPh>
    <rPh sb="7" eb="9">
      <t>キサイ</t>
    </rPh>
    <rPh sb="13" eb="15">
      <t>コンキョ</t>
    </rPh>
    <rPh sb="15" eb="17">
      <t>シリョウ</t>
    </rPh>
    <rPh sb="18" eb="20">
      <t>テンプ</t>
    </rPh>
    <rPh sb="21" eb="22">
      <t>ホン</t>
    </rPh>
    <rPh sb="22" eb="24">
      <t>ヨウシキ</t>
    </rPh>
    <rPh sb="25" eb="27">
      <t>セイゴウ</t>
    </rPh>
    <phoneticPr fontId="2"/>
  </si>
  <si>
    <t>最小値</t>
    <rPh sb="0" eb="3">
      <t>サイショウチ</t>
    </rPh>
    <phoneticPr fontId="2"/>
  </si>
  <si>
    <t>：　配置予定技術者は３名まで記載できる。評価対象者は「同種工事の実績」、「工事成績」、</t>
    <rPh sb="8" eb="9">
      <t>シャ</t>
    </rPh>
    <rPh sb="37" eb="39">
      <t>コウジ</t>
    </rPh>
    <rPh sb="39" eb="41">
      <t>セイセキ</t>
    </rPh>
    <phoneticPr fontId="2"/>
  </si>
  <si>
    <t>施工能力評価型様式４号</t>
    <phoneticPr fontId="2"/>
  </si>
  <si>
    <t>施工能力評価型様式５号</t>
    <phoneticPr fontId="2"/>
  </si>
  <si>
    <t>発注機関名</t>
    <rPh sb="0" eb="2">
      <t>ハッチュウ</t>
    </rPh>
    <rPh sb="2" eb="5">
      <t>キカンメイ</t>
    </rPh>
    <phoneticPr fontId="2"/>
  </si>
  <si>
    <t>　　　なお、専任補助者を配置する場合は、特例監理技術者及び監理技術者補佐の配置は認めない。</t>
    <rPh sb="6" eb="8">
      <t>センニン</t>
    </rPh>
    <rPh sb="8" eb="11">
      <t>ホジョシャ</t>
    </rPh>
    <rPh sb="12" eb="14">
      <t>ハイチ</t>
    </rPh>
    <rPh sb="16" eb="18">
      <t>バアイ</t>
    </rPh>
    <rPh sb="20" eb="22">
      <t>トクレイ</t>
    </rPh>
    <rPh sb="22" eb="24">
      <t>カンリ</t>
    </rPh>
    <rPh sb="24" eb="27">
      <t>ギジュツシャ</t>
    </rPh>
    <rPh sb="27" eb="28">
      <t>オヨ</t>
    </rPh>
    <rPh sb="29" eb="31">
      <t>カンリ</t>
    </rPh>
    <rPh sb="31" eb="34">
      <t>ギジュツシャ</t>
    </rPh>
    <rPh sb="34" eb="36">
      <t>ホサ</t>
    </rPh>
    <rPh sb="37" eb="39">
      <t>ハイチ</t>
    </rPh>
    <rPh sb="40" eb="41">
      <t>ミト</t>
    </rPh>
    <phoneticPr fontId="2"/>
  </si>
  <si>
    <t>注）上欄及び下欄「専任補助者氏名」及び「（生年月日）」は「様式４号」</t>
    <rPh sb="0" eb="1">
      <t>チュウ</t>
    </rPh>
    <rPh sb="2" eb="3">
      <t>ジョウ</t>
    </rPh>
    <rPh sb="3" eb="4">
      <t>ラン</t>
    </rPh>
    <rPh sb="4" eb="5">
      <t>オヨ</t>
    </rPh>
    <rPh sb="6" eb="8">
      <t>カラン</t>
    </rPh>
    <rPh sb="9" eb="11">
      <t>センニン</t>
    </rPh>
    <rPh sb="11" eb="14">
      <t>ホジョシャ</t>
    </rPh>
    <rPh sb="14" eb="16">
      <t>シメイ</t>
    </rPh>
    <rPh sb="17" eb="18">
      <t>オヨ</t>
    </rPh>
    <rPh sb="21" eb="23">
      <t>セイネン</t>
    </rPh>
    <rPh sb="23" eb="25">
      <t>ガッピ</t>
    </rPh>
    <rPh sb="29" eb="31">
      <t>ヨウシキ</t>
    </rPh>
    <rPh sb="32" eb="33">
      <t>ゴウ</t>
    </rPh>
    <phoneticPr fontId="2"/>
  </si>
  <si>
    <t>　　に記載した事項と連動して入力される。</t>
    <rPh sb="3" eb="5">
      <t>キサイ</t>
    </rPh>
    <rPh sb="7" eb="9">
      <t>ジコウ</t>
    </rPh>
    <phoneticPr fontId="2"/>
  </si>
  <si>
    <t>■地域固有の社会貢献活動</t>
  </si>
  <si>
    <t>３年間</t>
    <rPh sb="1" eb="3">
      <t>ネンカン</t>
    </rPh>
    <phoneticPr fontId="2"/>
  </si>
  <si>
    <t>対象期間：令和○○年度　　　　　　　　　　</t>
    <rPh sb="0" eb="2">
      <t>タイショウ</t>
    </rPh>
    <rPh sb="2" eb="4">
      <t>キカン</t>
    </rPh>
    <rPh sb="5" eb="7">
      <t>レイワ</t>
    </rPh>
    <rPh sb="9" eb="11">
      <t>ネンド</t>
    </rPh>
    <phoneticPr fontId="2"/>
  </si>
  <si>
    <t>施工能力評価型様式６号</t>
    <phoneticPr fontId="2"/>
  </si>
  <si>
    <t>施工実績</t>
    <rPh sb="0" eb="2">
      <t>セコウ</t>
    </rPh>
    <rPh sb="2" eb="4">
      <t>ジッセキ</t>
    </rPh>
    <phoneticPr fontId="2"/>
  </si>
  <si>
    <t>※評価対象とする地域固有の社会貢献活動</t>
    <rPh sb="1" eb="3">
      <t>ヒョウカ</t>
    </rPh>
    <rPh sb="3" eb="5">
      <t>タイショウ</t>
    </rPh>
    <rPh sb="8" eb="10">
      <t>チイキ</t>
    </rPh>
    <rPh sb="10" eb="12">
      <t>コユウ</t>
    </rPh>
    <rPh sb="13" eb="15">
      <t>シャカイ</t>
    </rPh>
    <rPh sb="15" eb="17">
      <t>コウケン</t>
    </rPh>
    <rPh sb="17" eb="19">
      <t>カツドウ</t>
    </rPh>
    <phoneticPr fontId="2"/>
  </si>
  <si>
    <t>：　「発注機関名」欄は官庁名及び事務所等の名称までを記載すること。</t>
    <rPh sb="9" eb="10">
      <t>ラン</t>
    </rPh>
    <phoneticPr fontId="2"/>
  </si>
  <si>
    <t>　「継続学習（ＣＰＤ）の取組状況」の各評価項目の合計得点の低いものとし、「評価対象」欄</t>
    <phoneticPr fontId="2"/>
  </si>
  <si>
    <t>～</t>
    <phoneticPr fontId="2"/>
  </si>
  <si>
    <t>令和○年○月○日</t>
  </si>
  <si>
    <t>除雪業務　1.0式</t>
  </si>
  <si>
    <t>令和○年度　○○線他　</t>
  </si>
  <si>
    <t>道路除雪・凍結防止剤散布業務</t>
  </si>
  <si>
    <t>該当
あり</t>
    <rPh sb="0" eb="2">
      <t>ガイトウ</t>
    </rPh>
    <phoneticPr fontId="2"/>
  </si>
  <si>
    <t>業務名</t>
    <rPh sb="0" eb="3">
      <t>ギョウムメイ</t>
    </rPh>
    <phoneticPr fontId="2"/>
  </si>
  <si>
    <t>業務内容</t>
    <rPh sb="0" eb="2">
      <t>ギョウム</t>
    </rPh>
    <rPh sb="2" eb="4">
      <t>ナイヨウ</t>
    </rPh>
    <phoneticPr fontId="2"/>
  </si>
  <si>
    <t>発注機関名</t>
    <rPh sb="0" eb="2">
      <t>ハッチュウ</t>
    </rPh>
    <rPh sb="2" eb="5">
      <t>キカンメイ</t>
    </rPh>
    <phoneticPr fontId="2"/>
  </si>
  <si>
    <t>契約期間</t>
    <rPh sb="0" eb="2">
      <t>ケイヤク</t>
    </rPh>
    <rPh sb="2" eb="4">
      <t>キカン</t>
    </rPh>
    <phoneticPr fontId="2"/>
  </si>
  <si>
    <t>着色部</t>
    <rPh sb="0" eb="2">
      <t>チャクショク</t>
    </rPh>
    <rPh sb="2" eb="3">
      <t>ブ</t>
    </rPh>
    <phoneticPr fontId="2"/>
  </si>
  <si>
    <t>継続学習（CPD）の取組状況</t>
    <rPh sb="0" eb="2">
      <t>ケイゾク</t>
    </rPh>
    <rPh sb="2" eb="4">
      <t>ガクシュウ</t>
    </rPh>
    <rPh sb="10" eb="12">
      <t>トリクミ</t>
    </rPh>
    <rPh sb="12" eb="14">
      <t>ジョウキョウ</t>
    </rPh>
    <phoneticPr fontId="2"/>
  </si>
  <si>
    <t>（一社）全国土木施工管理技士連合会の継続学習制度における取得単位</t>
    <rPh sb="1" eb="2">
      <t>イチ</t>
    </rPh>
    <rPh sb="2" eb="3">
      <t>シャ</t>
    </rPh>
    <rPh sb="4" eb="6">
      <t>ゼンコク</t>
    </rPh>
    <rPh sb="6" eb="8">
      <t>ドボク</t>
    </rPh>
    <rPh sb="8" eb="10">
      <t>セコウ</t>
    </rPh>
    <rPh sb="10" eb="12">
      <t>カンリ</t>
    </rPh>
    <rPh sb="12" eb="14">
      <t>ギシ</t>
    </rPh>
    <rPh sb="14" eb="17">
      <t>レンゴウカイ</t>
    </rPh>
    <rPh sb="18" eb="20">
      <t>ケイゾク</t>
    </rPh>
    <rPh sb="20" eb="22">
      <t>ガクシュウ</t>
    </rPh>
    <rPh sb="22" eb="24">
      <t>セイド</t>
    </rPh>
    <rPh sb="28" eb="30">
      <t>シュトク</t>
    </rPh>
    <rPh sb="30" eb="32">
      <t>タンイ</t>
    </rPh>
    <phoneticPr fontId="2"/>
  </si>
  <si>
    <t>造園ＣＰＤ制度における取得単位</t>
    <rPh sb="0" eb="2">
      <t>ゾウエン</t>
    </rPh>
    <rPh sb="5" eb="7">
      <t>セイド</t>
    </rPh>
    <rPh sb="11" eb="13">
      <t>シュトク</t>
    </rPh>
    <rPh sb="13" eb="15">
      <t>タンイ</t>
    </rPh>
    <phoneticPr fontId="2"/>
  </si>
  <si>
    <t>様</t>
    <rPh sb="0" eb="1">
      <t>サマ</t>
    </rPh>
    <phoneticPr fontId="2"/>
  </si>
  <si>
    <t>付けで入札公告のありました</t>
    <phoneticPr fontId="2"/>
  </si>
  <si>
    <t>について、以下の通り技術資料を提出します。</t>
    <rPh sb="5" eb="7">
      <t>イカ</t>
    </rPh>
    <rPh sb="8" eb="9">
      <t>トオ</t>
    </rPh>
    <rPh sb="10" eb="12">
      <t>ギジュツ</t>
    </rPh>
    <rPh sb="12" eb="14">
      <t>シリョウ</t>
    </rPh>
    <rPh sb="15" eb="17">
      <t>テイシュツ</t>
    </rPh>
    <phoneticPr fontId="2"/>
  </si>
  <si>
    <t>様式番号（技術資料名）</t>
    <rPh sb="0" eb="2">
      <t>ヨウシキ</t>
    </rPh>
    <rPh sb="2" eb="4">
      <t>バンゴウ</t>
    </rPh>
    <rPh sb="5" eb="7">
      <t>ギジュツ</t>
    </rPh>
    <rPh sb="7" eb="9">
      <t>シリョウ</t>
    </rPh>
    <rPh sb="9" eb="10">
      <t>メイ</t>
    </rPh>
    <phoneticPr fontId="2"/>
  </si>
  <si>
    <t>提出する根拠資料（必須）</t>
    <rPh sb="0" eb="2">
      <t>テイシュツ</t>
    </rPh>
    <rPh sb="4" eb="6">
      <t>コンキョ</t>
    </rPh>
    <rPh sb="6" eb="8">
      <t>シリョウ</t>
    </rPh>
    <rPh sb="9" eb="11">
      <t>ヒッス</t>
    </rPh>
    <phoneticPr fontId="2"/>
  </si>
  <si>
    <t>建設工事入札参加資格者名簿（個票）</t>
    <rPh sb="0" eb="2">
      <t>ケンセツ</t>
    </rPh>
    <rPh sb="2" eb="4">
      <t>コウジ</t>
    </rPh>
    <rPh sb="4" eb="6">
      <t>ニュウサツ</t>
    </rPh>
    <rPh sb="6" eb="8">
      <t>サンカ</t>
    </rPh>
    <rPh sb="8" eb="11">
      <t>シカクシャ</t>
    </rPh>
    <rPh sb="11" eb="13">
      <t>メイボ</t>
    </rPh>
    <rPh sb="14" eb="16">
      <t>コヒョウ</t>
    </rPh>
    <phoneticPr fontId="2"/>
  </si>
  <si>
    <t>－</t>
  </si>
  <si>
    <t>※現場代理人として従事した
工事成績を申告する場合</t>
    <rPh sb="19" eb="21">
      <t>シンコク</t>
    </rPh>
    <rPh sb="23" eb="25">
      <t>バアイ</t>
    </rPh>
    <phoneticPr fontId="2"/>
  </si>
  <si>
    <t>従事した工事の開始日以前に、建設業法（昭和24年法律第100号）第26条に規定された主任技術者として従事できたことが確認できる資料</t>
    <rPh sb="0" eb="2">
      <t>ジュウジ</t>
    </rPh>
    <rPh sb="4" eb="6">
      <t>コウジ</t>
    </rPh>
    <rPh sb="7" eb="10">
      <t>カイシビ</t>
    </rPh>
    <rPh sb="10" eb="12">
      <t>イゼン</t>
    </rPh>
    <rPh sb="14" eb="17">
      <t>ケンセツギョウ</t>
    </rPh>
    <rPh sb="17" eb="18">
      <t>ホウ</t>
    </rPh>
    <rPh sb="19" eb="21">
      <t>ショウワ</t>
    </rPh>
    <rPh sb="23" eb="24">
      <t>ネン</t>
    </rPh>
    <rPh sb="24" eb="26">
      <t>ホウリツ</t>
    </rPh>
    <rPh sb="26" eb="27">
      <t>ダイ</t>
    </rPh>
    <rPh sb="30" eb="31">
      <t>ゴウ</t>
    </rPh>
    <rPh sb="32" eb="33">
      <t>ダイ</t>
    </rPh>
    <rPh sb="35" eb="36">
      <t>ジョウ</t>
    </rPh>
    <rPh sb="37" eb="39">
      <t>キテイ</t>
    </rPh>
    <rPh sb="42" eb="44">
      <t>シュニン</t>
    </rPh>
    <rPh sb="44" eb="47">
      <t>ギジュツシャ</t>
    </rPh>
    <rPh sb="50" eb="52">
      <t>ジュウジ</t>
    </rPh>
    <rPh sb="58" eb="60">
      <t>カクニン</t>
    </rPh>
    <rPh sb="63" eb="65">
      <t>シリョウ</t>
    </rPh>
    <phoneticPr fontId="2"/>
  </si>
  <si>
    <t>学習履歴証明書</t>
    <rPh sb="0" eb="2">
      <t>ガクシュウ</t>
    </rPh>
    <rPh sb="2" eb="4">
      <t>リレキ</t>
    </rPh>
    <rPh sb="4" eb="7">
      <t>ショウメイショ</t>
    </rPh>
    <phoneticPr fontId="2"/>
  </si>
  <si>
    <t>２　提出方法　</t>
    <rPh sb="2" eb="4">
      <t>テイシュツ</t>
    </rPh>
    <rPh sb="4" eb="6">
      <t>ホウホウ</t>
    </rPh>
    <phoneticPr fontId="2"/>
  </si>
  <si>
    <t>３　問い合わせ</t>
    <rPh sb="2" eb="3">
      <t>ト</t>
    </rPh>
    <rPh sb="4" eb="5">
      <t>ア</t>
    </rPh>
    <phoneticPr fontId="2"/>
  </si>
  <si>
    <t>1　提出書類</t>
    <rPh sb="2" eb="4">
      <t>テイシュツ</t>
    </rPh>
    <rPh sb="4" eb="6">
      <t>ショルイ</t>
    </rPh>
    <phoneticPr fontId="2"/>
  </si>
  <si>
    <t>✓</t>
    <phoneticPr fontId="2"/>
  </si>
  <si>
    <t>２　提出方法</t>
    <rPh sb="2" eb="4">
      <t>テイシュツ</t>
    </rPh>
    <rPh sb="4" eb="6">
      <t>ホウホウ</t>
    </rPh>
    <phoneticPr fontId="2"/>
  </si>
  <si>
    <t>施工能力評価型様式１号</t>
    <rPh sb="0" eb="2">
      <t>セコウ</t>
    </rPh>
    <rPh sb="2" eb="4">
      <t>ノウリョク</t>
    </rPh>
    <rPh sb="4" eb="6">
      <t>ヒョウカ</t>
    </rPh>
    <rPh sb="6" eb="7">
      <t>ガタ</t>
    </rPh>
    <rPh sb="7" eb="9">
      <t>ヨウシキ</t>
    </rPh>
    <rPh sb="10" eb="11">
      <t>ゴウ</t>
    </rPh>
    <phoneticPr fontId="2"/>
  </si>
  <si>
    <t>当該工事で使用する作業船</t>
    <rPh sb="0" eb="2">
      <t>トウガイ</t>
    </rPh>
    <rPh sb="2" eb="4">
      <t>コウジ</t>
    </rPh>
    <rPh sb="5" eb="7">
      <t>シヨウ</t>
    </rPh>
    <rPh sb="9" eb="12">
      <t>サギョウセン</t>
    </rPh>
    <phoneticPr fontId="2"/>
  </si>
  <si>
    <t>※専任補助者を
配置する場合</t>
    <phoneticPr fontId="2"/>
  </si>
  <si>
    <t>施工能力評価型　技術資料　表紙</t>
    <rPh sb="0" eb="2">
      <t>セコウ</t>
    </rPh>
    <rPh sb="2" eb="4">
      <t>ノウリョク</t>
    </rPh>
    <rPh sb="4" eb="6">
      <t>ヒョウカ</t>
    </rPh>
    <rPh sb="6" eb="7">
      <t>ガタ</t>
    </rPh>
    <rPh sb="8" eb="10">
      <t>ギジュツ</t>
    </rPh>
    <rPh sb="10" eb="12">
      <t>シリョウ</t>
    </rPh>
    <rPh sb="13" eb="15">
      <t>ヒョウシ</t>
    </rPh>
    <phoneticPr fontId="2"/>
  </si>
  <si>
    <t>様式３号（企業の施工能力）</t>
    <rPh sb="5" eb="7">
      <t>キギョウ</t>
    </rPh>
    <rPh sb="8" eb="10">
      <t>セコウ</t>
    </rPh>
    <rPh sb="10" eb="12">
      <t>ノウリョク</t>
    </rPh>
    <phoneticPr fontId="2"/>
  </si>
  <si>
    <t>様式４号（配置予定技術者の技術力）</t>
    <rPh sb="5" eb="7">
      <t>ハイチ</t>
    </rPh>
    <rPh sb="7" eb="9">
      <t>ヨテイ</t>
    </rPh>
    <rPh sb="9" eb="12">
      <t>ギジュツシャ</t>
    </rPh>
    <rPh sb="13" eb="16">
      <t>ギジュツリョク</t>
    </rPh>
    <phoneticPr fontId="2"/>
  </si>
  <si>
    <t>様式５号（若手・女性技術者の育成）</t>
    <rPh sb="0" eb="2">
      <t>ヨウシキ</t>
    </rPh>
    <rPh sb="5" eb="7">
      <t>ワカテ</t>
    </rPh>
    <rPh sb="8" eb="10">
      <t>ジョセイ</t>
    </rPh>
    <rPh sb="10" eb="13">
      <t>ギジュツシャ</t>
    </rPh>
    <rPh sb="14" eb="16">
      <t>イクセイ</t>
    </rPh>
    <phoneticPr fontId="2"/>
  </si>
  <si>
    <t>様式６号（不履行項目数）</t>
    <rPh sb="0" eb="2">
      <t>ヨウシキ</t>
    </rPh>
    <rPh sb="3" eb="4">
      <t>ゴウ</t>
    </rPh>
    <rPh sb="5" eb="8">
      <t>フリコウ</t>
    </rPh>
    <rPh sb="8" eb="11">
      <t>コウモクスウ</t>
    </rPh>
    <phoneticPr fontId="2"/>
  </si>
  <si>
    <t>様式１号（施工能力評価型　技術資料　表紙）</t>
    <rPh sb="5" eb="7">
      <t>セコウ</t>
    </rPh>
    <rPh sb="7" eb="9">
      <t>ノウリョク</t>
    </rPh>
    <rPh sb="9" eb="11">
      <t>ヒョウカ</t>
    </rPh>
    <rPh sb="11" eb="12">
      <t>ガタ</t>
    </rPh>
    <rPh sb="13" eb="15">
      <t>ギジュツ</t>
    </rPh>
    <rPh sb="15" eb="17">
      <t>シリョウ</t>
    </rPh>
    <rPh sb="18" eb="20">
      <t>ヒョウシ</t>
    </rPh>
    <phoneticPr fontId="2"/>
  </si>
  <si>
    <t>注１：</t>
    <phoneticPr fontId="2"/>
  </si>
  <si>
    <t>ＩＣＴの活用</t>
    <rPh sb="4" eb="6">
      <t>カツヨウ</t>
    </rPh>
    <phoneticPr fontId="2"/>
  </si>
  <si>
    <t>様式７号（当該工事で使用する作業船）</t>
    <rPh sb="0" eb="2">
      <t>ヨウシキ</t>
    </rPh>
    <rPh sb="3" eb="4">
      <t>ゴウ</t>
    </rPh>
    <rPh sb="5" eb="7">
      <t>トウガイ</t>
    </rPh>
    <rPh sb="7" eb="9">
      <t>コウジ</t>
    </rPh>
    <rPh sb="10" eb="12">
      <t>シヨウ</t>
    </rPh>
    <rPh sb="14" eb="17">
      <t>サギョウセン</t>
    </rPh>
    <phoneticPr fontId="2"/>
  </si>
  <si>
    <t>配置予定技術者の技術力【様式４号】</t>
    <rPh sb="0" eb="2">
      <t>ハイチ</t>
    </rPh>
    <rPh sb="2" eb="4">
      <t>ヨテイ</t>
    </rPh>
    <rPh sb="4" eb="7">
      <t>ギジュツシャ</t>
    </rPh>
    <rPh sb="8" eb="11">
      <t>ギジュツリョク</t>
    </rPh>
    <rPh sb="12" eb="14">
      <t>ヨウシキ</t>
    </rPh>
    <rPh sb="15" eb="16">
      <t>ゴウ</t>
    </rPh>
    <phoneticPr fontId="2"/>
  </si>
  <si>
    <t>若手・女性技術者
の育成
【様式５号】</t>
    <rPh sb="0" eb="2">
      <t>ワカテ</t>
    </rPh>
    <rPh sb="3" eb="5">
      <t>ジョセイ</t>
    </rPh>
    <rPh sb="5" eb="8">
      <t>ギジュツシャ</t>
    </rPh>
    <rPh sb="10" eb="12">
      <t>イクセイ</t>
    </rPh>
    <rPh sb="14" eb="16">
      <t>ヨウシキ</t>
    </rPh>
    <rPh sb="17" eb="18">
      <t>ゴウ</t>
    </rPh>
    <phoneticPr fontId="2"/>
  </si>
  <si>
    <t>当該工事で使用
する作業船
【様式７号】</t>
    <rPh sb="15" eb="17">
      <t>ヨウシキ</t>
    </rPh>
    <rPh sb="18" eb="19">
      <t>ゴウ</t>
    </rPh>
    <phoneticPr fontId="2"/>
  </si>
  <si>
    <t>企業の施工能力【様式３号】</t>
    <rPh sb="0" eb="2">
      <t>キギョウ</t>
    </rPh>
    <rPh sb="3" eb="5">
      <t>セコウ</t>
    </rPh>
    <rPh sb="5" eb="7">
      <t>ノウリョク</t>
    </rPh>
    <rPh sb="8" eb="10">
      <t>ヨウシキ</t>
    </rPh>
    <rPh sb="11" eb="12">
      <t>ゴウ</t>
    </rPh>
    <phoneticPr fontId="2"/>
  </si>
  <si>
    <t>本店（主たる営業所）の所在地が契約期間中、継続して指定地域内にある。</t>
    <rPh sb="3" eb="4">
      <t>シュ</t>
    </rPh>
    <rPh sb="6" eb="9">
      <t>エイギョウショ</t>
    </rPh>
    <rPh sb="15" eb="17">
      <t>ケイヤク</t>
    </rPh>
    <rPh sb="17" eb="19">
      <t>キカン</t>
    </rPh>
    <rPh sb="19" eb="20">
      <t>チュウ</t>
    </rPh>
    <rPh sb="21" eb="23">
      <t>ケイゾク</t>
    </rPh>
    <rPh sb="25" eb="27">
      <t>シテイ</t>
    </rPh>
    <rPh sb="27" eb="29">
      <t>チイキ</t>
    </rPh>
    <rPh sb="29" eb="30">
      <t>ナイ</t>
    </rPh>
    <phoneticPr fontId="2"/>
  </si>
  <si>
    <t>減点項目
【様式６号】</t>
    <rPh sb="0" eb="2">
      <t>ゲンテン</t>
    </rPh>
    <rPh sb="2" eb="4">
      <t>コウモク</t>
    </rPh>
    <rPh sb="6" eb="8">
      <t>ヨウシキ</t>
    </rPh>
    <rPh sb="9" eb="10">
      <t>ゴウ</t>
    </rPh>
    <phoneticPr fontId="2"/>
  </si>
  <si>
    <t>注２：</t>
    <rPh sb="0" eb="1">
      <t>チュウ</t>
    </rPh>
    <phoneticPr fontId="2"/>
  </si>
  <si>
    <t>　　令和○年○月○日</t>
    <rPh sb="2" eb="4">
      <t>レイワ</t>
    </rPh>
    <rPh sb="5" eb="6">
      <t>ネン</t>
    </rPh>
    <rPh sb="7" eb="8">
      <t>ガツ</t>
    </rPh>
    <rPh sb="9" eb="10">
      <t>ニチ</t>
    </rPh>
    <phoneticPr fontId="2"/>
  </si>
  <si>
    <t>注１：</t>
    <rPh sb="0" eb="1">
      <t>チュウ</t>
    </rPh>
    <phoneticPr fontId="2"/>
  </si>
  <si>
    <t>注２：</t>
    <rPh sb="0" eb="1">
      <t>チュウ</t>
    </rPh>
    <phoneticPr fontId="2"/>
  </si>
  <si>
    <t>着色部</t>
    <rPh sb="0" eb="2">
      <t>チャクショク</t>
    </rPh>
    <rPh sb="2" eb="3">
      <t>ブ</t>
    </rPh>
    <phoneticPr fontId="2"/>
  </si>
  <si>
    <t>注意事項</t>
    <rPh sb="0" eb="2">
      <t>チュウイ</t>
    </rPh>
    <rPh sb="2" eb="4">
      <t>ジコウ</t>
    </rPh>
    <phoneticPr fontId="2"/>
  </si>
  <si>
    <t>は自動入力されるため、誤記の場合は修正すること。</t>
    <rPh sb="1" eb="3">
      <t>ジドウ</t>
    </rPh>
    <rPh sb="3" eb="5">
      <t>ニュウリョク</t>
    </rPh>
    <rPh sb="11" eb="13">
      <t>ゴキ</t>
    </rPh>
    <rPh sb="14" eb="16">
      <t>バアイ</t>
    </rPh>
    <rPh sb="17" eb="19">
      <t>シュウセイ</t>
    </rPh>
    <phoneticPr fontId="2"/>
  </si>
  <si>
    <t>注３：</t>
    <rPh sb="0" eb="1">
      <t>チュウ</t>
    </rPh>
    <phoneticPr fontId="2"/>
  </si>
  <si>
    <t>　他の様式の記載事項と整合を図ること。</t>
    <rPh sb="1" eb="2">
      <t>タ</t>
    </rPh>
    <rPh sb="3" eb="5">
      <t>ヨウシキ</t>
    </rPh>
    <rPh sb="6" eb="8">
      <t>キサイ</t>
    </rPh>
    <rPh sb="8" eb="10">
      <t>ジコウ</t>
    </rPh>
    <rPh sb="11" eb="13">
      <t>セイゴウ</t>
    </rPh>
    <rPh sb="14" eb="15">
      <t>ハカ</t>
    </rPh>
    <phoneticPr fontId="2"/>
  </si>
  <si>
    <t>注４：</t>
    <rPh sb="0" eb="1">
      <t>チュウ</t>
    </rPh>
    <phoneticPr fontId="2"/>
  </si>
  <si>
    <t>　許可番号欄は、建設業を許可した者を選択の上、許可番号の数値（６桁）を記載すること。</t>
    <rPh sb="1" eb="3">
      <t>キョカ</t>
    </rPh>
    <rPh sb="3" eb="5">
      <t>バンゴウ</t>
    </rPh>
    <rPh sb="5" eb="6">
      <t>ラン</t>
    </rPh>
    <rPh sb="8" eb="11">
      <t>ケンセツギョウ</t>
    </rPh>
    <rPh sb="12" eb="14">
      <t>キョカ</t>
    </rPh>
    <rPh sb="16" eb="17">
      <t>モノ</t>
    </rPh>
    <rPh sb="18" eb="20">
      <t>センタク</t>
    </rPh>
    <rPh sb="21" eb="22">
      <t>ウエ</t>
    </rPh>
    <rPh sb="23" eb="25">
      <t>キョカ</t>
    </rPh>
    <rPh sb="25" eb="27">
      <t>バンゴウ</t>
    </rPh>
    <rPh sb="28" eb="30">
      <t>スウチ</t>
    </rPh>
    <rPh sb="32" eb="33">
      <t>ケタ</t>
    </rPh>
    <rPh sb="35" eb="37">
      <t>キサイ</t>
    </rPh>
    <phoneticPr fontId="2"/>
  </si>
  <si>
    <t>注２</t>
    <rPh sb="0" eb="1">
      <t>チュウ</t>
    </rPh>
    <phoneticPr fontId="2"/>
  </si>
  <si>
    <t>注３</t>
    <rPh sb="0" eb="1">
      <t>チュウ</t>
    </rPh>
    <phoneticPr fontId="2"/>
  </si>
  <si>
    <t>注５</t>
    <rPh sb="0" eb="1">
      <t>チュウ</t>
    </rPh>
    <phoneticPr fontId="2"/>
  </si>
  <si>
    <t>注６</t>
    <rPh sb="0" eb="1">
      <t>チュウ</t>
    </rPh>
    <phoneticPr fontId="2"/>
  </si>
  <si>
    <t>：　その他の事項については、様式２の「注１」～「注３」を</t>
    <rPh sb="4" eb="5">
      <t>タ</t>
    </rPh>
    <rPh sb="6" eb="8">
      <t>ジコウ</t>
    </rPh>
    <rPh sb="14" eb="16">
      <t>ヨウシキ</t>
    </rPh>
    <rPh sb="19" eb="20">
      <t>チュウ</t>
    </rPh>
    <rPh sb="24" eb="25">
      <t>チュウ</t>
    </rPh>
    <phoneticPr fontId="2"/>
  </si>
  <si>
    <t>　確認し本様式を記載すること。</t>
    <rPh sb="1" eb="3">
      <t>カクニン</t>
    </rPh>
    <rPh sb="4" eb="5">
      <t>ホン</t>
    </rPh>
    <rPh sb="5" eb="7">
      <t>ヨウシキ</t>
    </rPh>
    <rPh sb="8" eb="10">
      <t>キサイ</t>
    </rPh>
    <phoneticPr fontId="2"/>
  </si>
  <si>
    <t>評価
対象</t>
    <rPh sb="0" eb="2">
      <t>ヒョウカ</t>
    </rPh>
    <rPh sb="3" eb="5">
      <t>タイショウ</t>
    </rPh>
    <phoneticPr fontId="2"/>
  </si>
  <si>
    <t>注５：</t>
    <rPh sb="0" eb="1">
      <t>チュウ</t>
    </rPh>
    <phoneticPr fontId="2"/>
  </si>
  <si>
    <t>注意事項</t>
    <rPh sb="0" eb="1">
      <t>チュウイ</t>
    </rPh>
    <rPh sb="1" eb="3">
      <t>ジコウ</t>
    </rPh>
    <phoneticPr fontId="2"/>
  </si>
  <si>
    <t>注７：</t>
    <rPh sb="0" eb="1">
      <t>チュウ</t>
    </rPh>
    <phoneticPr fontId="2"/>
  </si>
  <si>
    <t>　発注機関名は、土木事務所・管理事務所等の名称まで記載すること。</t>
    <rPh sb="8" eb="10">
      <t>ドボク</t>
    </rPh>
    <rPh sb="10" eb="13">
      <t>ジムショ</t>
    </rPh>
    <rPh sb="14" eb="16">
      <t>カンリ</t>
    </rPh>
    <rPh sb="16" eb="19">
      <t>ジムショ</t>
    </rPh>
    <rPh sb="19" eb="20">
      <t>トウ</t>
    </rPh>
    <phoneticPr fontId="2"/>
  </si>
  <si>
    <t>　次の資料を添付すること。（コピー可。また、記載事項に該当する箇所をアンダーライン・赤囲み等により明示すること。）</t>
    <rPh sb="17" eb="18">
      <t>カ</t>
    </rPh>
    <phoneticPr fontId="2"/>
  </si>
  <si>
    <t>　作業船の所有者が確認できる資料として「登記簿」「納税証明書」「海上保険証券」等の写しを添付すること。</t>
    <phoneticPr fontId="2"/>
  </si>
  <si>
    <t>　作業船の共有及び持ち分（出資）比率が確認出来る書類として、「共同保有契約書」や「海上保険証券」等の写しを添付すること。</t>
    <phoneticPr fontId="2"/>
  </si>
  <si>
    <t>　入札公告等を確認の上、記載例を参考に記載すること。</t>
    <rPh sb="1" eb="3">
      <t>ニュウサツ</t>
    </rPh>
    <rPh sb="3" eb="6">
      <t>コウコクトウ</t>
    </rPh>
    <rPh sb="7" eb="9">
      <t>カクニン</t>
    </rPh>
    <rPh sb="10" eb="11">
      <t>ウエ</t>
    </rPh>
    <rPh sb="12" eb="14">
      <t>キサイ</t>
    </rPh>
    <rPh sb="14" eb="15">
      <t>レイ</t>
    </rPh>
    <rPh sb="15" eb="16">
      <t>サクレイ</t>
    </rPh>
    <rPh sb="16" eb="18">
      <t>サンコウ</t>
    </rPh>
    <rPh sb="19" eb="21">
      <t>キサイ</t>
    </rPh>
    <phoneticPr fontId="2"/>
  </si>
  <si>
    <t>凍結防止剤　1.0式</t>
    <rPh sb="9" eb="10">
      <t>シキ</t>
    </rPh>
    <phoneticPr fontId="2"/>
  </si>
  <si>
    <t>リスト</t>
    <phoneticPr fontId="2"/>
  </si>
  <si>
    <t>①</t>
    <phoneticPr fontId="2"/>
  </si>
  <si>
    <t>該当なし</t>
    <rPh sb="0" eb="2">
      <t>ガイトウ</t>
    </rPh>
    <phoneticPr fontId="2"/>
  </si>
  <si>
    <t>②</t>
    <phoneticPr fontId="2"/>
  </si>
  <si>
    <t>③</t>
    <phoneticPr fontId="2"/>
  </si>
  <si>
    <t>　対象期間内に不履行が発生した工事はすべて記載すること。不履行がない場合は、「工事番号」欄で「該当なし」を選択すること。</t>
    <rPh sb="1" eb="3">
      <t>タイショウ</t>
    </rPh>
    <rPh sb="3" eb="5">
      <t>キカン</t>
    </rPh>
    <rPh sb="5" eb="6">
      <t>ナイ</t>
    </rPh>
    <rPh sb="7" eb="10">
      <t>フリコウ</t>
    </rPh>
    <rPh sb="11" eb="13">
      <t>ハッセイ</t>
    </rPh>
    <rPh sb="15" eb="17">
      <t>コウジ</t>
    </rPh>
    <rPh sb="21" eb="23">
      <t>キサイ</t>
    </rPh>
    <rPh sb="28" eb="31">
      <t>フリコウ</t>
    </rPh>
    <rPh sb="34" eb="36">
      <t>バアイ</t>
    </rPh>
    <rPh sb="39" eb="41">
      <t>コウジ</t>
    </rPh>
    <rPh sb="41" eb="43">
      <t>バンゴウ</t>
    </rPh>
    <rPh sb="44" eb="45">
      <t>ラン</t>
    </rPh>
    <rPh sb="47" eb="49">
      <t>ガイトウ</t>
    </rPh>
    <rPh sb="53" eb="55">
      <t>センタク</t>
    </rPh>
    <phoneticPr fontId="2"/>
  </si>
  <si>
    <t>２項目</t>
  </si>
  <si>
    <t>技術資料全般の注意事項</t>
    <rPh sb="0" eb="2">
      <t>ギジュツ</t>
    </rPh>
    <rPh sb="2" eb="4">
      <t>シリョウ</t>
    </rPh>
    <rPh sb="4" eb="6">
      <t>ゼンパン</t>
    </rPh>
    <rPh sb="7" eb="9">
      <t>チュウイ</t>
    </rPh>
    <rPh sb="9" eb="11">
      <t>ジコウ</t>
    </rPh>
    <phoneticPr fontId="2"/>
  </si>
  <si>
    <t>全ての配置予定技術者を若手（入札参加申込期限日において４０歳未満の者）又は女性技術者とする。</t>
    <rPh sb="0" eb="1">
      <t>スベ</t>
    </rPh>
    <rPh sb="3" eb="5">
      <t>ハイチ</t>
    </rPh>
    <rPh sb="5" eb="7">
      <t>ヨテイ</t>
    </rPh>
    <rPh sb="7" eb="10">
      <t>ギジュツシャ</t>
    </rPh>
    <rPh sb="11" eb="13">
      <t>ワカテ</t>
    </rPh>
    <rPh sb="14" eb="16">
      <t>ニュウサツ</t>
    </rPh>
    <rPh sb="16" eb="18">
      <t>サンカ</t>
    </rPh>
    <rPh sb="18" eb="20">
      <t>モウシコ</t>
    </rPh>
    <rPh sb="20" eb="23">
      <t>キゲンビ</t>
    </rPh>
    <rPh sb="29" eb="30">
      <t>サイ</t>
    </rPh>
    <rPh sb="30" eb="32">
      <t>ミマン</t>
    </rPh>
    <rPh sb="33" eb="34">
      <t>モノ</t>
    </rPh>
    <rPh sb="35" eb="36">
      <t>マタ</t>
    </rPh>
    <rPh sb="37" eb="39">
      <t>ジョセイ</t>
    </rPh>
    <rPh sb="39" eb="42">
      <t>ギジュツシャ</t>
    </rPh>
    <phoneticPr fontId="2"/>
  </si>
  <si>
    <t xml:space="preserve">  注）全ての配置予定技術者が若手（入札参加申込期限日において４０歳未満の者）又は女性技術者とする場合のみ配置できる。
　　　配置する場合、本様式には配置予定技術者に代えて専任補助者の施工実績等を記載すること。</t>
    <rPh sb="2" eb="3">
      <t>チュウ</t>
    </rPh>
    <rPh sb="4" eb="5">
      <t>スベ</t>
    </rPh>
    <rPh sb="7" eb="9">
      <t>ハイチ</t>
    </rPh>
    <rPh sb="9" eb="11">
      <t>ヨテイ</t>
    </rPh>
    <rPh sb="11" eb="14">
      <t>ギジュツシャ</t>
    </rPh>
    <rPh sb="15" eb="17">
      <t>ワカテ</t>
    </rPh>
    <rPh sb="18" eb="20">
      <t>ニュウサツ</t>
    </rPh>
    <rPh sb="20" eb="22">
      <t>サンカ</t>
    </rPh>
    <rPh sb="22" eb="24">
      <t>モウシコ</t>
    </rPh>
    <rPh sb="24" eb="27">
      <t>キゲンビ</t>
    </rPh>
    <rPh sb="33" eb="34">
      <t>サイ</t>
    </rPh>
    <rPh sb="34" eb="36">
      <t>ミマン</t>
    </rPh>
    <rPh sb="37" eb="38">
      <t>モノ</t>
    </rPh>
    <rPh sb="39" eb="40">
      <t>マタ</t>
    </rPh>
    <rPh sb="41" eb="43">
      <t>ジョセイ</t>
    </rPh>
    <rPh sb="43" eb="46">
      <t>ギジュツシャ</t>
    </rPh>
    <rPh sb="49" eb="51">
      <t>バアイ</t>
    </rPh>
    <rPh sb="53" eb="55">
      <t>ハイチ</t>
    </rPh>
    <rPh sb="63" eb="65">
      <t>ハイチ</t>
    </rPh>
    <rPh sb="67" eb="69">
      <t>バアイ</t>
    </rPh>
    <rPh sb="70" eb="71">
      <t>ホン</t>
    </rPh>
    <rPh sb="71" eb="73">
      <t>ヨウシキ</t>
    </rPh>
    <rPh sb="75" eb="77">
      <t>ハイチ</t>
    </rPh>
    <rPh sb="77" eb="79">
      <t>ヨテイ</t>
    </rPh>
    <rPh sb="79" eb="82">
      <t>ギジュツシャ</t>
    </rPh>
    <rPh sb="83" eb="84">
      <t>カ</t>
    </rPh>
    <rPh sb="86" eb="88">
      <t>センニン</t>
    </rPh>
    <rPh sb="88" eb="91">
      <t>ホジョシャ</t>
    </rPh>
    <rPh sb="92" eb="94">
      <t>セコウ</t>
    </rPh>
    <rPh sb="94" eb="96">
      <t>ジッセキ</t>
    </rPh>
    <rPh sb="96" eb="97">
      <t>トウ</t>
    </rPh>
    <rPh sb="98" eb="100">
      <t>キサイ</t>
    </rPh>
    <phoneticPr fontId="2"/>
  </si>
  <si>
    <t>　も、本様式へ記載すること。この場合「評価対象」欄で「工場製作」を選択すること。</t>
    <rPh sb="3" eb="4">
      <t>ホン</t>
    </rPh>
    <rPh sb="4" eb="6">
      <t>ヨウシキ</t>
    </rPh>
    <rPh sb="7" eb="9">
      <t>キサイ</t>
    </rPh>
    <rPh sb="16" eb="18">
      <t>バアイ</t>
    </rPh>
    <rPh sb="19" eb="21">
      <t>ヒョウカ</t>
    </rPh>
    <rPh sb="21" eb="23">
      <t>タイショウ</t>
    </rPh>
    <rPh sb="24" eb="25">
      <t>ラン</t>
    </rPh>
    <rPh sb="27" eb="29">
      <t>コウジョウ</t>
    </rPh>
    <rPh sb="29" eb="31">
      <t>セイサク</t>
    </rPh>
    <rPh sb="33" eb="35">
      <t>センタク</t>
    </rPh>
    <phoneticPr fontId="2"/>
  </si>
  <si>
    <t>ＩＣＴ活用工事【受注者希望型】を実施する。</t>
    <rPh sb="3" eb="5">
      <t>カツヨウ</t>
    </rPh>
    <rPh sb="5" eb="7">
      <t>コウジ</t>
    </rPh>
    <rPh sb="8" eb="11">
      <t>ジュチュウシャ</t>
    </rPh>
    <rPh sb="11" eb="13">
      <t>キボウ</t>
    </rPh>
    <rPh sb="13" eb="14">
      <t>ガタ</t>
    </rPh>
    <rPh sb="16" eb="18">
      <t>ジッシ</t>
    </rPh>
    <phoneticPr fontId="2"/>
  </si>
  <si>
    <t>ＩＣＴ活用工事【受注者希望型】を実施しない。</t>
    <rPh sb="3" eb="5">
      <t>カツヨウ</t>
    </rPh>
    <rPh sb="5" eb="7">
      <t>コウジ</t>
    </rPh>
    <rPh sb="8" eb="11">
      <t>ジュチュウシャ</t>
    </rPh>
    <rPh sb="11" eb="14">
      <t>キボウガタ</t>
    </rPh>
    <rPh sb="16" eb="18">
      <t>ジッシ</t>
    </rPh>
    <phoneticPr fontId="2"/>
  </si>
  <si>
    <t>下請負人の全てを県内企業とする、
又は元請負人が県内企業であり自社施工する。</t>
  </si>
  <si>
    <t>ＣＣＵＳに事業者未登録</t>
  </si>
  <si>
    <t>Ｈ＝○.○ｍ</t>
    <phoneticPr fontId="2"/>
  </si>
  <si>
    <t>ｺﾝｸﾘｰﾄﾌﾞﾛｯｸ積</t>
    <phoneticPr fontId="2"/>
  </si>
  <si>
    <t>○○○○m2</t>
    <phoneticPr fontId="2"/>
  </si>
  <si>
    <t>～</t>
    <phoneticPr fontId="2"/>
  </si>
  <si>
    <t>)</t>
    <phoneticPr fontId="2"/>
  </si>
  <si>
    <t>(</t>
    <phoneticPr fontId="2"/>
  </si>
  <si>
    <t>工事箇所</t>
    <phoneticPr fontId="2"/>
  </si>
  <si>
    <t>○○工事</t>
    <rPh sb="2" eb="4">
      <t>コウジ</t>
    </rPh>
    <phoneticPr fontId="2"/>
  </si>
  <si>
    <t>（○○市○○町）</t>
  </si>
  <si>
    <t>（○○市○○町）</t>
    <phoneticPr fontId="2"/>
  </si>
  <si>
    <t>兵庫県○○県民局</t>
    <rPh sb="0" eb="3">
      <t>ヒョウゴケン</t>
    </rPh>
    <rPh sb="5" eb="8">
      <t>ケンミンキョク</t>
    </rPh>
    <phoneticPr fontId="2"/>
  </si>
  <si>
    <t>○○土地改良事務所</t>
    <phoneticPr fontId="2"/>
  </si>
  <si>
    <t>　工事成績評定結果の通知等に検査年月日の記載がなく、検査年月日が不明な場合は、検査年月日欄に「－」を記載すること。</t>
    <rPh sb="1" eb="3">
      <t>コウジ</t>
    </rPh>
    <rPh sb="3" eb="5">
      <t>セイセキ</t>
    </rPh>
    <rPh sb="5" eb="7">
      <t>ヒョウテイ</t>
    </rPh>
    <rPh sb="7" eb="9">
      <t>ケッカ</t>
    </rPh>
    <rPh sb="10" eb="12">
      <t>ツウチ</t>
    </rPh>
    <rPh sb="12" eb="13">
      <t>トウ</t>
    </rPh>
    <rPh sb="14" eb="16">
      <t>ケンサ</t>
    </rPh>
    <rPh sb="16" eb="19">
      <t>ネンガッピ</t>
    </rPh>
    <rPh sb="20" eb="22">
      <t>キサイ</t>
    </rPh>
    <rPh sb="26" eb="28">
      <t>ケンサ</t>
    </rPh>
    <rPh sb="28" eb="31">
      <t>ネンガッピ</t>
    </rPh>
    <rPh sb="32" eb="34">
      <t>フメイ</t>
    </rPh>
    <rPh sb="35" eb="37">
      <t>バアイ</t>
    </rPh>
    <rPh sb="39" eb="41">
      <t>ケンサ</t>
    </rPh>
    <rPh sb="41" eb="44">
      <t>ネンガッピ</t>
    </rPh>
    <rPh sb="44" eb="45">
      <t>ラン</t>
    </rPh>
    <phoneticPr fontId="2"/>
  </si>
  <si>
    <t>　その他の事項については、様式２の「注１」～「注３」確認し本様式を記載すること。</t>
  </si>
  <si>
    <t>は全て記載（選択・記載）すること。</t>
    <rPh sb="1" eb="2">
      <t>スベ</t>
    </rPh>
    <rPh sb="3" eb="5">
      <t>キサイ</t>
    </rPh>
    <rPh sb="6" eb="8">
      <t>センタク</t>
    </rPh>
    <phoneticPr fontId="2"/>
  </si>
  <si>
    <t>《　あてはまるものいずれかに○を記載すること　》</t>
  </si>
  <si>
    <t>（発注者記載欄）</t>
    <rPh sb="1" eb="4">
      <t>ハッチュウシャ</t>
    </rPh>
    <phoneticPr fontId="2"/>
  </si>
  <si>
    <t>　場合は、「検査年月日」欄に「－」を記載すること。</t>
    <rPh sb="6" eb="8">
      <t>ケンサ</t>
    </rPh>
    <rPh sb="8" eb="11">
      <t>ネンガッピ</t>
    </rPh>
    <rPh sb="12" eb="13">
      <t>ラン</t>
    </rPh>
    <phoneticPr fontId="2"/>
  </si>
  <si>
    <t>　に「○」を記載すること。なお、記載しない場合は同欄で「該当なし」を選択すること。</t>
    <rPh sb="16" eb="18">
      <t>キサイ</t>
    </rPh>
    <rPh sb="21" eb="23">
      <t>バアイ</t>
    </rPh>
    <rPh sb="24" eb="26">
      <t>ドウラン</t>
    </rPh>
    <rPh sb="28" eb="30">
      <t>ガイトウ</t>
    </rPh>
    <rPh sb="34" eb="36">
      <t>センタク</t>
    </rPh>
    <phoneticPr fontId="2"/>
  </si>
  <si>
    <t>　様式２の「注１」～「注３」及び、様式３の「注１」を確認し本様式を記載すること。</t>
    <rPh sb="14" eb="15">
      <t>オヨ</t>
    </rPh>
    <rPh sb="17" eb="19">
      <t>ヨウシキ</t>
    </rPh>
    <rPh sb="22" eb="23">
      <t>チュウ</t>
    </rPh>
    <phoneticPr fontId="2"/>
  </si>
  <si>
    <t>　資格者名簿（個票）に登載された点数を記載すること。</t>
    <rPh sb="19" eb="21">
      <t>キサイ</t>
    </rPh>
    <phoneticPr fontId="2"/>
  </si>
  <si>
    <t>様式２号（自己評価申告書）</t>
    <phoneticPr fontId="2"/>
  </si>
  <si>
    <t>自己評価申告書</t>
    <phoneticPr fontId="2"/>
  </si>
  <si>
    <r>
      <t>■社会貢献点数</t>
    </r>
    <r>
      <rPr>
        <sz val="10"/>
        <rFont val="ＭＳ ゴシック"/>
        <family val="3"/>
        <charset val="128"/>
      </rPr>
      <t>　</t>
    </r>
    <rPh sb="1" eb="3">
      <t>シャカイ</t>
    </rPh>
    <rPh sb="3" eb="5">
      <t>コウケン</t>
    </rPh>
    <rPh sb="5" eb="7">
      <t>テンスウ</t>
    </rPh>
    <phoneticPr fontId="2"/>
  </si>
  <si>
    <t>注６：</t>
    <phoneticPr fontId="2"/>
  </si>
  <si>
    <t>　記載された内容に誤りがあることが判明した場合は、当該評価項目の最低点（－６点）とする。</t>
    <rPh sb="1" eb="3">
      <t>キサイ</t>
    </rPh>
    <rPh sb="6" eb="8">
      <t>ナイヨウ</t>
    </rPh>
    <rPh sb="9" eb="10">
      <t>アヤマ</t>
    </rPh>
    <rPh sb="17" eb="19">
      <t>ハンメイ</t>
    </rPh>
    <rPh sb="21" eb="23">
      <t>バアイ</t>
    </rPh>
    <rPh sb="25" eb="27">
      <t>トウガイ</t>
    </rPh>
    <rPh sb="27" eb="29">
      <t>ヒョウカ</t>
    </rPh>
    <rPh sb="29" eb="31">
      <t>コウモク</t>
    </rPh>
    <rPh sb="32" eb="35">
      <t>サイテイテン</t>
    </rPh>
    <rPh sb="38" eb="39">
      <t>テン</t>
    </rPh>
    <phoneticPr fontId="2"/>
  </si>
  <si>
    <t>：　評価対象となる項目がない場合は「工事番号」欄で「該当なし」</t>
    <rPh sb="2" eb="4">
      <t>ヒョウカ</t>
    </rPh>
    <rPh sb="4" eb="6">
      <t>タイショウ</t>
    </rPh>
    <rPh sb="9" eb="11">
      <t>コウモク</t>
    </rPh>
    <rPh sb="14" eb="16">
      <t>バアイ</t>
    </rPh>
    <rPh sb="18" eb="20">
      <t>コウジ</t>
    </rPh>
    <rPh sb="20" eb="22">
      <t>バンゴウ</t>
    </rPh>
    <rPh sb="23" eb="24">
      <t>ラン</t>
    </rPh>
    <rPh sb="26" eb="28">
      <t>ガイトウ</t>
    </rPh>
    <phoneticPr fontId="2"/>
  </si>
  <si>
    <t>　を選択すること。</t>
    <phoneticPr fontId="2"/>
  </si>
  <si>
    <t>：　その他の事項については、様式２及び３の「注１」～「注４」確認し本様式を記載すること。</t>
    <rPh sb="4" eb="5">
      <t>タ</t>
    </rPh>
    <rPh sb="6" eb="8">
      <t>ジコウ</t>
    </rPh>
    <rPh sb="14" eb="16">
      <t>ヨウシキ</t>
    </rPh>
    <rPh sb="17" eb="18">
      <t>オヨ</t>
    </rPh>
    <rPh sb="22" eb="23">
      <t>チュウ</t>
    </rPh>
    <rPh sb="27" eb="28">
      <t>チュウ</t>
    </rPh>
    <rPh sb="30" eb="32">
      <t>カクニン</t>
    </rPh>
    <rPh sb="33" eb="34">
      <t>ホン</t>
    </rPh>
    <rPh sb="34" eb="36">
      <t>ヨウシキ</t>
    </rPh>
    <phoneticPr fontId="2"/>
  </si>
  <si>
    <t>⑤</t>
    <phoneticPr fontId="2"/>
  </si>
  <si>
    <t>⑥</t>
    <phoneticPr fontId="2"/>
  </si>
  <si>
    <t>４　チェックリスト</t>
    <phoneticPr fontId="2"/>
  </si>
  <si>
    <t>《　提出前に下記事項を確認し、「✓」を記載すること。》</t>
    <rPh sb="2" eb="4">
      <t>テイシュツ</t>
    </rPh>
    <rPh sb="4" eb="5">
      <t>マエ</t>
    </rPh>
    <rPh sb="6" eb="8">
      <t>カキ</t>
    </rPh>
    <rPh sb="8" eb="10">
      <t>ジコウ</t>
    </rPh>
    <rPh sb="11" eb="13">
      <t>カクニン</t>
    </rPh>
    <rPh sb="19" eb="21">
      <t>キサイ</t>
    </rPh>
    <phoneticPr fontId="2"/>
  </si>
  <si>
    <t>直近1年間</t>
    <rPh sb="0" eb="2">
      <t>チョッキン</t>
    </rPh>
    <rPh sb="3" eb="5">
      <t>ネンカン</t>
    </rPh>
    <phoneticPr fontId="2"/>
  </si>
  <si>
    <t>直近2年間</t>
    <rPh sb="0" eb="2">
      <t>チョッキン</t>
    </rPh>
    <rPh sb="3" eb="5">
      <t>ネンカン</t>
    </rPh>
    <phoneticPr fontId="2"/>
  </si>
  <si>
    <t>直近3年間</t>
    <rPh sb="0" eb="2">
      <t>チョッキン</t>
    </rPh>
    <rPh sb="3" eb="5">
      <t>ネンカン</t>
    </rPh>
    <phoneticPr fontId="2"/>
  </si>
  <si>
    <t>直近4年間</t>
    <rPh sb="0" eb="2">
      <t>チョッキン</t>
    </rPh>
    <rPh sb="3" eb="5">
      <t>ネンカン</t>
    </rPh>
    <phoneticPr fontId="2"/>
  </si>
  <si>
    <t>直近5年間</t>
    <rPh sb="0" eb="2">
      <t>チョッキン</t>
    </rPh>
    <rPh sb="3" eb="5">
      <t>ネンカン</t>
    </rPh>
    <phoneticPr fontId="2"/>
  </si>
  <si>
    <t>:</t>
    <phoneticPr fontId="2"/>
  </si>
  <si>
    <t>入札参加申込期限日</t>
    <phoneticPr fontId="2"/>
  </si>
  <si>
    <t>機関の書類</t>
    <rPh sb="0" eb="2">
      <t>キカン</t>
    </rPh>
    <rPh sb="3" eb="5">
      <t>ショルイ</t>
    </rPh>
    <phoneticPr fontId="2"/>
  </si>
  <si>
    <t>施工能力標型様式７号</t>
    <rPh sb="0" eb="2">
      <t>セコウ</t>
    </rPh>
    <rPh sb="2" eb="4">
      <t>ノウリョク</t>
    </rPh>
    <rPh sb="4" eb="5">
      <t>ヒョウ</t>
    </rPh>
    <rPh sb="5" eb="6">
      <t>ガタ</t>
    </rPh>
    <rPh sb="6" eb="8">
      <t>ヨウシキ</t>
    </rPh>
    <rPh sb="9" eb="10">
      <t>ゴウ</t>
    </rPh>
    <phoneticPr fontId="2"/>
  </si>
  <si>
    <t>⑨クレーン付き台船</t>
    <rPh sb="5" eb="6">
      <t>ツ</t>
    </rPh>
    <rPh sb="7" eb="9">
      <t>ダイセン</t>
    </rPh>
    <phoneticPr fontId="2"/>
  </si>
  <si>
    <t>「株主名簿記載事項証明書」等の写しを添付すること。</t>
    <phoneticPr fontId="2"/>
  </si>
  <si>
    <t>達成</t>
    <rPh sb="0" eb="2">
      <t>タッセイ</t>
    </rPh>
    <phoneticPr fontId="2"/>
  </si>
  <si>
    <t>３．作業船の諸元</t>
    <phoneticPr fontId="2"/>
  </si>
  <si>
    <t>１．工程上必要な全期間に使用する作業船の船種</t>
    <rPh sb="2" eb="4">
      <t>コウテイ</t>
    </rPh>
    <rPh sb="4" eb="5">
      <t>ジョウ</t>
    </rPh>
    <rPh sb="5" eb="7">
      <t>ヒツヨウ</t>
    </rPh>
    <rPh sb="8" eb="11">
      <t>ゼンキカン</t>
    </rPh>
    <rPh sb="12" eb="14">
      <t>シヨウ</t>
    </rPh>
    <rPh sb="16" eb="18">
      <t>サギョウ</t>
    </rPh>
    <rPh sb="18" eb="19">
      <t>セン</t>
    </rPh>
    <rPh sb="20" eb="22">
      <t>センシュ</t>
    </rPh>
    <phoneticPr fontId="2"/>
  </si>
  <si>
    <t>←達成の場合は、下記６を記載。</t>
    <rPh sb="8" eb="10">
      <t>カキ</t>
    </rPh>
    <phoneticPr fontId="2"/>
  </si>
  <si>
    <t>　作業船を子会社が保有又は子会社と共有している場合は、親会社が子会社の株式を保有していることを確認できる資料として</t>
    <phoneticPr fontId="2"/>
  </si>
  <si>
    <t>６.当該工事に使用する作業船に設置された全ての原動機一覧</t>
    <rPh sb="2" eb="4">
      <t>トウガイ</t>
    </rPh>
    <rPh sb="4" eb="6">
      <t>コウジ</t>
    </rPh>
    <rPh sb="7" eb="9">
      <t>シヨウ</t>
    </rPh>
    <rPh sb="11" eb="14">
      <t>サギョウセン</t>
    </rPh>
    <rPh sb="15" eb="17">
      <t>セッチ</t>
    </rPh>
    <rPh sb="20" eb="21">
      <t>スベ</t>
    </rPh>
    <rPh sb="23" eb="26">
      <t>ゲンドウキ</t>
    </rPh>
    <rPh sb="26" eb="28">
      <t>イチラン</t>
    </rPh>
    <phoneticPr fontId="2"/>
  </si>
  <si>
    <t>　その他の事項については、様式２の「注１」～「注３」確認し本様式を記載すること。</t>
    <phoneticPr fontId="2"/>
  </si>
  <si>
    <t>記載した原動機各々に対する「国際大気汚染防止原動機証書」の写しとそれに伴う作業船の写真（船名がわかる）や原動機</t>
    <phoneticPr fontId="2"/>
  </si>
  <si>
    <t>　環境基準の達成は、作業船に設置された原動機に対して発行される「国際大気汚染防止原動機証書」にて判断するため、原動機一覧に</t>
    <phoneticPr fontId="2"/>
  </si>
  <si>
    <t>の写真（形式番号がわかる）を添付すること。なお、作業船の原動機として、「国際大気汚染防止原動機証書」が発行されていない</t>
    <phoneticPr fontId="2"/>
  </si>
  <si>
    <t>原動機は評価の対象としない。</t>
    <phoneticPr fontId="2"/>
  </si>
  <si>
    <t>５．上記作業船に設置された全ての原動機が環境基準を達成・未達成</t>
    <rPh sb="2" eb="4">
      <t>ジョウキ</t>
    </rPh>
    <rPh sb="4" eb="7">
      <t>サギョウセン</t>
    </rPh>
    <rPh sb="8" eb="10">
      <t>セッチ</t>
    </rPh>
    <rPh sb="13" eb="14">
      <t>スベ</t>
    </rPh>
    <rPh sb="16" eb="19">
      <t>ゲンドウキ</t>
    </rPh>
    <rPh sb="20" eb="22">
      <t>カンキョウ</t>
    </rPh>
    <rPh sb="22" eb="24">
      <t>キジュン</t>
    </rPh>
    <rPh sb="25" eb="27">
      <t>タッセイ</t>
    </rPh>
    <rPh sb="28" eb="31">
      <t>ミタッセイ</t>
    </rPh>
    <phoneticPr fontId="2"/>
  </si>
  <si>
    <t>注６：</t>
    <rPh sb="0" eb="1">
      <t>チュウ</t>
    </rPh>
    <phoneticPr fontId="2"/>
  </si>
  <si>
    <t>　原動機一覧には、入札参加申込期限日において設置された原動機すべてを記載し、いずれかの原動機において、環境基準を達成して</t>
    <rPh sb="9" eb="11">
      <t>ニュウサツ</t>
    </rPh>
    <rPh sb="11" eb="13">
      <t>サンカ</t>
    </rPh>
    <rPh sb="13" eb="15">
      <t>モウシコミ</t>
    </rPh>
    <rPh sb="15" eb="18">
      <t>キゲンビ</t>
    </rPh>
    <phoneticPr fontId="2"/>
  </si>
  <si>
    <t>いない場合は、加点の対象としない。なお、定格出力が130kW以下の原動機については、備考欄に「対象外」と記載すること。対象外の</t>
    <phoneticPr fontId="2"/>
  </si>
  <si>
    <t>原動機については、環境基準達成の有無が確認できないため評価の対象外とする。</t>
    <phoneticPr fontId="2"/>
  </si>
  <si>
    <t>　評価対象となる作業船を１隻のみ記載すること。なお、評価対象となる作業船でない場合は「１．工程上必要な全期間に使用する</t>
    <rPh sb="1" eb="3">
      <t>ヒョウカ</t>
    </rPh>
    <rPh sb="3" eb="5">
      <t>タイショウ</t>
    </rPh>
    <rPh sb="8" eb="11">
      <t>サギョウセン</t>
    </rPh>
    <rPh sb="13" eb="14">
      <t>セキ</t>
    </rPh>
    <rPh sb="16" eb="18">
      <t>キサイ</t>
    </rPh>
    <rPh sb="26" eb="28">
      <t>ヒョウカ</t>
    </rPh>
    <rPh sb="28" eb="30">
      <t>タイショウ</t>
    </rPh>
    <rPh sb="33" eb="36">
      <t>サギョウセン</t>
    </rPh>
    <rPh sb="39" eb="41">
      <t>バアイ</t>
    </rPh>
    <rPh sb="45" eb="48">
      <t>コウテイジョウ</t>
    </rPh>
    <rPh sb="48" eb="50">
      <t>ヒツヨウ</t>
    </rPh>
    <rPh sb="51" eb="54">
      <t>ゼンキカン</t>
    </rPh>
    <rPh sb="55" eb="57">
      <t>シヨウ</t>
    </rPh>
    <phoneticPr fontId="2"/>
  </si>
  <si>
    <t>※専任補助者として従事した
工事成績を申告する場合</t>
    <rPh sb="1" eb="3">
      <t>センニン</t>
    </rPh>
    <rPh sb="3" eb="6">
      <t>ホジョシャ</t>
    </rPh>
    <rPh sb="19" eb="21">
      <t>シンコク</t>
    </rPh>
    <rPh sb="23" eb="25">
      <t>バアイ</t>
    </rPh>
    <phoneticPr fontId="2"/>
  </si>
  <si>
    <t>メール</t>
    <phoneticPr fontId="2"/>
  </si>
  <si>
    <t>専任補助者として従事した工事の技術資料
（工事成績評定結果の通知で確認できない場合）</t>
    <rPh sb="0" eb="2">
      <t>センニン</t>
    </rPh>
    <rPh sb="2" eb="5">
      <t>ホジョシャ</t>
    </rPh>
    <rPh sb="8" eb="10">
      <t>ジュウジ</t>
    </rPh>
    <rPh sb="12" eb="14">
      <t>コウジ</t>
    </rPh>
    <rPh sb="15" eb="17">
      <t>ギジュツ</t>
    </rPh>
    <rPh sb="17" eb="19">
      <t>シリョウ</t>
    </rPh>
    <rPh sb="21" eb="23">
      <t>コウジ</t>
    </rPh>
    <rPh sb="23" eb="25">
      <t>セイセキ</t>
    </rPh>
    <rPh sb="25" eb="27">
      <t>ヒョウテイ</t>
    </rPh>
    <rPh sb="27" eb="29">
      <t>ケッカ</t>
    </rPh>
    <rPh sb="30" eb="32">
      <t>ツウチ</t>
    </rPh>
    <rPh sb="33" eb="35">
      <t>カクニン</t>
    </rPh>
    <rPh sb="39" eb="41">
      <t>バアイ</t>
    </rPh>
    <phoneticPr fontId="2"/>
  </si>
  <si>
    <t>規模・寸法</t>
    <phoneticPr fontId="2"/>
  </si>
  <si>
    <t>構造型式</t>
    <phoneticPr fontId="2"/>
  </si>
  <si>
    <t>使用機材・数量</t>
    <phoneticPr fontId="2"/>
  </si>
  <si>
    <t>ｺﾝｸﾘｰﾄﾌﾞﾛｯｸ積</t>
    <rPh sb="11" eb="12">
      <t>ヅ</t>
    </rPh>
    <phoneticPr fontId="2"/>
  </si>
  <si>
    <t>対象期間：平成○○年度～令和○○年度</t>
    <phoneticPr fontId="2"/>
  </si>
  <si>
    <t>（15年間）</t>
    <phoneticPr fontId="2"/>
  </si>
  <si>
    <t>（８年間）</t>
    <phoneticPr fontId="2"/>
  </si>
  <si>
    <t>同種工事：</t>
    <rPh sb="0" eb="2">
      <t>ドウシュ</t>
    </rPh>
    <rPh sb="2" eb="4">
      <t>コウジ</t>
    </rPh>
    <phoneticPr fontId="2"/>
  </si>
  <si>
    <t>（15年間）</t>
    <phoneticPr fontId="2"/>
  </si>
  <si>
    <t>同種工事：</t>
    <rPh sb="0" eb="2">
      <t>ドウシュ</t>
    </rPh>
    <rPh sb="2" eb="4">
      <t>コウジ</t>
    </rPh>
    <phoneticPr fontId="2"/>
  </si>
  <si>
    <t>（８年間）</t>
    <phoneticPr fontId="2"/>
  </si>
  <si>
    <t>発注機関</t>
    <rPh sb="0" eb="2">
      <t>ハッチュウ</t>
    </rPh>
    <rPh sb="2" eb="4">
      <t>キカン</t>
    </rPh>
    <phoneticPr fontId="2"/>
  </si>
  <si>
    <t>兵庫県</t>
    <rPh sb="0" eb="3">
      <t>ヒョウゴケン</t>
    </rPh>
    <phoneticPr fontId="2"/>
  </si>
  <si>
    <t>その他</t>
    <rPh sb="2" eb="3">
      <t>タ</t>
    </rPh>
    <phoneticPr fontId="2"/>
  </si>
  <si>
    <t>兵庫県内市町</t>
    <rPh sb="0" eb="3">
      <t>ヒョウゴケン</t>
    </rPh>
    <rPh sb="3" eb="4">
      <t>ナイ</t>
    </rPh>
    <rPh sb="4" eb="6">
      <t>シチョウ</t>
    </rPh>
    <phoneticPr fontId="2"/>
  </si>
  <si>
    <t>工事請負契約書</t>
    <phoneticPr fontId="2"/>
  </si>
  <si>
    <t>技術者実績確認書（ｺﾘﾝｽﾞ）</t>
    <phoneticPr fontId="2"/>
  </si>
  <si>
    <t>　注）入札公告に示す配置予定技術者の入札参加資格要件を全て満たすこと。</t>
    <rPh sb="1" eb="2">
      <t>チュウ</t>
    </rPh>
    <rPh sb="3" eb="5">
      <t>ニュウサツ</t>
    </rPh>
    <rPh sb="5" eb="7">
      <t>コウコク</t>
    </rPh>
    <rPh sb="8" eb="9">
      <t>シメ</t>
    </rPh>
    <rPh sb="10" eb="12">
      <t>ハイチ</t>
    </rPh>
    <rPh sb="12" eb="14">
      <t>ヨテイ</t>
    </rPh>
    <rPh sb="14" eb="17">
      <t>ギジュツシャ</t>
    </rPh>
    <rPh sb="18" eb="20">
      <t>ニュウサツ</t>
    </rPh>
    <rPh sb="20" eb="22">
      <t>サンカ</t>
    </rPh>
    <rPh sb="22" eb="24">
      <t>シカク</t>
    </rPh>
    <rPh sb="24" eb="26">
      <t>ヨウケン</t>
    </rPh>
    <rPh sb="27" eb="28">
      <t>スベ</t>
    </rPh>
    <rPh sb="29" eb="30">
      <t>ミ</t>
    </rPh>
    <phoneticPr fontId="2"/>
  </si>
  <si>
    <t>　　　ただし、専任補助者を配置すれば入札参加資格要件の内＜施工経験＞は有していなくてもよい。</t>
    <rPh sb="7" eb="9">
      <t>センニン</t>
    </rPh>
    <rPh sb="9" eb="12">
      <t>ホジョシャ</t>
    </rPh>
    <rPh sb="13" eb="15">
      <t>ハイチ</t>
    </rPh>
    <rPh sb="18" eb="20">
      <t>ニュウサツ</t>
    </rPh>
    <rPh sb="20" eb="22">
      <t>サンカ</t>
    </rPh>
    <rPh sb="22" eb="24">
      <t>シカク</t>
    </rPh>
    <rPh sb="24" eb="26">
      <t>ヨウケン</t>
    </rPh>
    <rPh sb="27" eb="28">
      <t>ウチ</t>
    </rPh>
    <rPh sb="29" eb="31">
      <t>セコウ</t>
    </rPh>
    <rPh sb="31" eb="33">
      <t>ケイケン</t>
    </rPh>
    <rPh sb="35" eb="36">
      <t>ユウ</t>
    </rPh>
    <phoneticPr fontId="2"/>
  </si>
  <si>
    <r>
      <t>　注）下記の事項（</t>
    </r>
    <r>
      <rPr>
        <u/>
        <sz val="11"/>
        <rFont val="ＭＳ ゴシック"/>
        <family val="3"/>
        <charset val="128"/>
      </rPr>
      <t>■専任補助者の配置</t>
    </r>
    <r>
      <rPr>
        <sz val="11"/>
        <rFont val="ＭＳ ゴシック"/>
        <family val="3"/>
        <charset val="128"/>
      </rPr>
      <t>を含む）の記載は不要。</t>
    </r>
    <rPh sb="1" eb="2">
      <t>チュウ</t>
    </rPh>
    <rPh sb="3" eb="5">
      <t>カキ</t>
    </rPh>
    <rPh sb="6" eb="8">
      <t>ジコウ</t>
    </rPh>
    <rPh sb="10" eb="12">
      <t>センニン</t>
    </rPh>
    <rPh sb="12" eb="15">
      <t>ホジョシャ</t>
    </rPh>
    <rPh sb="16" eb="18">
      <t>ハイチ</t>
    </rPh>
    <rPh sb="19" eb="20">
      <t>フク</t>
    </rPh>
    <rPh sb="23" eb="25">
      <t>キサイ</t>
    </rPh>
    <rPh sb="26" eb="28">
      <t>フヨウ</t>
    </rPh>
    <phoneticPr fontId="2"/>
  </si>
  <si>
    <t>の確認及び修正をした。</t>
    <rPh sb="3" eb="4">
      <t>オヨ</t>
    </rPh>
    <rPh sb="5" eb="7">
      <t>シュウセイ</t>
    </rPh>
    <phoneticPr fontId="2"/>
  </si>
  <si>
    <t>技術資料（根拠資料含む）の一部が未提出又は未記載である場合は、当該評価項目を「最低点」となる。</t>
    <phoneticPr fontId="2"/>
  </si>
  <si>
    <t>「入札説明書」、「技術資料作成の手引き」等、入札関連情報を確認して技術資料を作成した。</t>
    <rPh sb="1" eb="3">
      <t>ニュウサツ</t>
    </rPh>
    <rPh sb="3" eb="6">
      <t>セツメイショ</t>
    </rPh>
    <rPh sb="9" eb="11">
      <t>ギジュツ</t>
    </rPh>
    <rPh sb="11" eb="13">
      <t>シリョウ</t>
    </rPh>
    <rPh sb="13" eb="15">
      <t>サクセイ</t>
    </rPh>
    <rPh sb="16" eb="18">
      <t>テビ</t>
    </rPh>
    <rPh sb="20" eb="21">
      <t>トウ</t>
    </rPh>
    <rPh sb="22" eb="24">
      <t>ニュウサツ</t>
    </rPh>
    <rPh sb="24" eb="26">
      <t>カンレン</t>
    </rPh>
    <rPh sb="26" eb="28">
      <t>ジョウホウ</t>
    </rPh>
    <rPh sb="29" eb="31">
      <t>カクニン</t>
    </rPh>
    <rPh sb="33" eb="35">
      <t>ギジュツ</t>
    </rPh>
    <rPh sb="35" eb="37">
      <t>シリョウ</t>
    </rPh>
    <rPh sb="38" eb="40">
      <t>サクセイ</t>
    </rPh>
    <phoneticPr fontId="2"/>
  </si>
  <si>
    <t>の記載（選択・記載 ）した。また、</t>
    <rPh sb="1" eb="3">
      <t>キサイ</t>
    </rPh>
    <rPh sb="4" eb="6">
      <t>センタク</t>
    </rPh>
    <rPh sb="10" eb="11">
      <t>ニュウリョク</t>
    </rPh>
    <phoneticPr fontId="2"/>
  </si>
  <si>
    <r>
      <t>　なお、根拠資料の該当箇所を明示すること。</t>
    </r>
    <r>
      <rPr>
        <u/>
        <sz val="11"/>
        <rFont val="BIZ UDゴシック"/>
        <family val="3"/>
        <charset val="128"/>
      </rPr>
      <t>（ｱﾝﾀﾞｰﾗｲﾝ・赤囲み等）</t>
    </r>
    <rPh sb="4" eb="6">
      <t>コンキョ</t>
    </rPh>
    <rPh sb="6" eb="8">
      <t>シリョウ</t>
    </rPh>
    <rPh sb="31" eb="32">
      <t>アカ</t>
    </rPh>
    <rPh sb="32" eb="33">
      <t>ガコ</t>
    </rPh>
    <rPh sb="34" eb="35">
      <t>トウ</t>
    </rPh>
    <phoneticPr fontId="2"/>
  </si>
  <si>
    <t>工事成績評定通知書</t>
    <rPh sb="0" eb="2">
      <t>コウジ</t>
    </rPh>
    <rPh sb="2" eb="4">
      <t>セイセキ</t>
    </rPh>
    <rPh sb="4" eb="6">
      <t>ヒョウテイ</t>
    </rPh>
    <rPh sb="6" eb="9">
      <t>ツウチショ</t>
    </rPh>
    <phoneticPr fontId="2"/>
  </si>
  <si>
    <t>工事成績評定書</t>
    <phoneticPr fontId="2"/>
  </si>
  <si>
    <t>「日付」「工事名」「商号又は名称」等入札参加者情報の記載漏れや誤記は、「無効」となる。</t>
    <rPh sb="18" eb="20">
      <t>ニュウサツ</t>
    </rPh>
    <rPh sb="20" eb="23">
      <t>サンカシャ</t>
    </rPh>
    <rPh sb="23" eb="25">
      <t>ジョウホウ</t>
    </rPh>
    <rPh sb="36" eb="38">
      <t>ムコウ</t>
    </rPh>
    <phoneticPr fontId="2"/>
  </si>
  <si>
    <t>担当者</t>
    <rPh sb="0" eb="3">
      <t>タントウシャ</t>
    </rPh>
    <phoneticPr fontId="2"/>
  </si>
  <si>
    <t>□□　□□</t>
    <phoneticPr fontId="2"/>
  </si>
  <si>
    <t>●●建設（株）</t>
    <rPh sb="2" eb="4">
      <t>ケンセツ</t>
    </rPh>
    <rPh sb="4" eb="7">
      <t>カブ</t>
    </rPh>
    <phoneticPr fontId="2"/>
  </si>
  <si>
    <t>県道　●●線　道路改良工事</t>
    <rPh sb="0" eb="2">
      <t>ケンドウ</t>
    </rPh>
    <rPh sb="5" eb="6">
      <t>セン</t>
    </rPh>
    <rPh sb="7" eb="9">
      <t>ドウロ</t>
    </rPh>
    <rPh sb="9" eb="11">
      <t>カイリョウ</t>
    </rPh>
    <rPh sb="11" eb="13">
      <t>コウジ</t>
    </rPh>
    <phoneticPr fontId="2"/>
  </si>
  <si>
    <t>建設ｷｬﾘｱｱｯﾌﾟｼｽﾃﾑ（CCUS）
の活用</t>
    <rPh sb="0" eb="2">
      <t>ケンセツ</t>
    </rPh>
    <rPh sb="22" eb="24">
      <t>カツヨウ</t>
    </rPh>
    <phoneticPr fontId="2"/>
  </si>
  <si>
    <t>継続学習（CPD)の取組状況</t>
    <rPh sb="0" eb="2">
      <t>ケイゾク</t>
    </rPh>
    <rPh sb="2" eb="4">
      <t>ガクシュウ</t>
    </rPh>
    <rPh sb="10" eb="12">
      <t>トリクミ</t>
    </rPh>
    <rPh sb="12" eb="14">
      <t>ジョウキョウ</t>
    </rPh>
    <phoneticPr fontId="2"/>
  </si>
  <si>
    <t>地域建設
業者の
育成</t>
    <phoneticPr fontId="2"/>
  </si>
  <si>
    <t>地域建設業者の育成</t>
    <phoneticPr fontId="2"/>
  </si>
  <si>
    <t>企業の
施工能力</t>
    <phoneticPr fontId="2"/>
  </si>
  <si>
    <t>配置予定技術者の
技術力</t>
    <phoneticPr fontId="2"/>
  </si>
  <si>
    <t>様式集をExcel以外で提出した場合は、「無効」となる。</t>
    <phoneticPr fontId="2"/>
  </si>
  <si>
    <t>70点未満、
該当なし</t>
    <rPh sb="2" eb="3">
      <t>テン</t>
    </rPh>
    <rPh sb="3" eb="5">
      <t>ミマン</t>
    </rPh>
    <rPh sb="7" eb="9">
      <t>ガイトウ</t>
    </rPh>
    <phoneticPr fontId="2"/>
  </si>
  <si>
    <t>有:２点</t>
    <rPh sb="0" eb="1">
      <t>ア</t>
    </rPh>
    <rPh sb="3" eb="4">
      <t>テン</t>
    </rPh>
    <phoneticPr fontId="2"/>
  </si>
  <si>
    <t>作業船の船種」の欄で、「評価対象の作業船を使用しない」を選択すること。</t>
    <rPh sb="2" eb="3">
      <t>フネ</t>
    </rPh>
    <rPh sb="4" eb="6">
      <t>センシュ</t>
    </rPh>
    <rPh sb="8" eb="9">
      <t>ラン</t>
    </rPh>
    <rPh sb="12" eb="14">
      <t>ヒョウカ</t>
    </rPh>
    <rPh sb="14" eb="16">
      <t>タイショウ</t>
    </rPh>
    <rPh sb="17" eb="20">
      <t>サギョウセン</t>
    </rPh>
    <rPh sb="21" eb="23">
      <t>シヨウ</t>
    </rPh>
    <rPh sb="28" eb="30">
      <t>センタク</t>
    </rPh>
    <phoneticPr fontId="2"/>
  </si>
  <si>
    <t>種別</t>
    <rPh sb="0" eb="2">
      <t>シュベツ</t>
    </rPh>
    <phoneticPr fontId="2"/>
  </si>
  <si>
    <t>配置予定技術者氏名</t>
    <rPh sb="0" eb="2">
      <t>ハイチ</t>
    </rPh>
    <rPh sb="2" eb="4">
      <t>ヨテイ</t>
    </rPh>
    <rPh sb="4" eb="7">
      <t>ギジュツシャ</t>
    </rPh>
    <rPh sb="7" eb="9">
      <t>シメイ</t>
    </rPh>
    <phoneticPr fontId="2"/>
  </si>
  <si>
    <t>該当なし</t>
    <rPh sb="0" eb="2">
      <t>ガイトウ</t>
    </rPh>
    <phoneticPr fontId="2"/>
  </si>
  <si>
    <t>年齢</t>
    <rPh sb="0" eb="2">
      <t>ネンレイ</t>
    </rPh>
    <phoneticPr fontId="2"/>
  </si>
  <si>
    <t>●●　●●</t>
    <phoneticPr fontId="2"/>
  </si>
  <si>
    <t>▲▲　▲▲</t>
    <phoneticPr fontId="2"/>
  </si>
  <si>
    <t>■■　■■</t>
    <phoneticPr fontId="2"/>
  </si>
  <si>
    <t>注２：</t>
    <rPh sb="0" eb="1">
      <t>チュウ</t>
    </rPh>
    <phoneticPr fontId="2"/>
  </si>
  <si>
    <t>欠格とする。ただし、専任補助者を配置している場合のみ配置予定技術者は、入札参加資格が求める施工経験を有していなくてもよい。</t>
    <rPh sb="0" eb="2">
      <t>ケッカク</t>
    </rPh>
    <rPh sb="10" eb="12">
      <t>センニン</t>
    </rPh>
    <rPh sb="12" eb="15">
      <t>ホジョシャ</t>
    </rPh>
    <rPh sb="16" eb="18">
      <t>ハイチ</t>
    </rPh>
    <rPh sb="22" eb="24">
      <t>バアイ</t>
    </rPh>
    <rPh sb="26" eb="28">
      <t>ハイチ</t>
    </rPh>
    <rPh sb="28" eb="30">
      <t>ヨテイ</t>
    </rPh>
    <rPh sb="30" eb="33">
      <t>ギジュツシャ</t>
    </rPh>
    <rPh sb="35" eb="37">
      <t>ニュウサツ</t>
    </rPh>
    <rPh sb="37" eb="39">
      <t>サンカ</t>
    </rPh>
    <rPh sb="39" eb="41">
      <t>シカク</t>
    </rPh>
    <rPh sb="42" eb="43">
      <t>モト</t>
    </rPh>
    <rPh sb="45" eb="47">
      <t>セコウ</t>
    </rPh>
    <rPh sb="47" eb="49">
      <t>ケイケン</t>
    </rPh>
    <rPh sb="50" eb="51">
      <t>ユウ</t>
    </rPh>
    <phoneticPr fontId="2"/>
  </si>
  <si>
    <t>　配置予定技術者及び専任補助者が契約締結までに、配置予定技術者に対する入札参加資格要件のいずれかに該当しないことが明らかな場合は、「契約に適合した履行ができない」ものとし、</t>
    <rPh sb="1" eb="3">
      <t>ハイチ</t>
    </rPh>
    <rPh sb="3" eb="5">
      <t>ヨテイ</t>
    </rPh>
    <rPh sb="5" eb="8">
      <t>ギジュツシャ</t>
    </rPh>
    <rPh sb="8" eb="9">
      <t>オヨ</t>
    </rPh>
    <rPh sb="10" eb="12">
      <t>センニン</t>
    </rPh>
    <rPh sb="12" eb="15">
      <t>ホジョシャ</t>
    </rPh>
    <rPh sb="16" eb="18">
      <t>ケイヤク</t>
    </rPh>
    <rPh sb="18" eb="20">
      <t>テイケツ</t>
    </rPh>
    <rPh sb="24" eb="26">
      <t>ハイチ</t>
    </rPh>
    <rPh sb="26" eb="28">
      <t>ヨテイ</t>
    </rPh>
    <rPh sb="28" eb="31">
      <t>ギジュツシャ</t>
    </rPh>
    <rPh sb="32" eb="33">
      <t>タイ</t>
    </rPh>
    <rPh sb="35" eb="37">
      <t>ニュウサツ</t>
    </rPh>
    <rPh sb="37" eb="39">
      <t>サンカ</t>
    </rPh>
    <rPh sb="39" eb="41">
      <t>シカク</t>
    </rPh>
    <rPh sb="41" eb="43">
      <t>ヨウケン</t>
    </rPh>
    <rPh sb="49" eb="51">
      <t>ガイトウ</t>
    </rPh>
    <rPh sb="57" eb="58">
      <t>アキ</t>
    </rPh>
    <rPh sb="61" eb="63">
      <t>バアイ</t>
    </rPh>
    <rPh sb="66" eb="68">
      <t>ケイヤク</t>
    </rPh>
    <rPh sb="69" eb="71">
      <t>テキゴウ</t>
    </rPh>
    <rPh sb="73" eb="75">
      <t>リコウ</t>
    </rPh>
    <phoneticPr fontId="2"/>
  </si>
  <si>
    <t>　若手・女性技術者（配置予定技術者）は３名まで記載できる。記載しない場合は「種別」欄で「該当なし」を選択すること。</t>
    <rPh sb="1" eb="3">
      <t>ワカテ</t>
    </rPh>
    <rPh sb="4" eb="6">
      <t>ジョセイ</t>
    </rPh>
    <rPh sb="6" eb="9">
      <t>ギジュツシャ</t>
    </rPh>
    <rPh sb="10" eb="12">
      <t>ハイチ</t>
    </rPh>
    <rPh sb="12" eb="14">
      <t>ヨテイ</t>
    </rPh>
    <rPh sb="14" eb="17">
      <t>ギジュツシャ</t>
    </rPh>
    <rPh sb="20" eb="21">
      <t>メイ</t>
    </rPh>
    <rPh sb="23" eb="25">
      <t>キサイ</t>
    </rPh>
    <rPh sb="29" eb="31">
      <t>キサイ</t>
    </rPh>
    <rPh sb="34" eb="36">
      <t>バアイ</t>
    </rPh>
    <rPh sb="38" eb="40">
      <t>シュベツ</t>
    </rPh>
    <rPh sb="41" eb="42">
      <t>ラン</t>
    </rPh>
    <rPh sb="44" eb="46">
      <t>ガイトウ</t>
    </rPh>
    <rPh sb="50" eb="52">
      <t>センタク</t>
    </rPh>
    <phoneticPr fontId="2"/>
  </si>
  <si>
    <r>
      <t>＜　</t>
    </r>
    <r>
      <rPr>
        <b/>
        <sz val="11"/>
        <rFont val="HG丸ｺﾞｼｯｸM-PRO"/>
        <family val="3"/>
        <charset val="128"/>
      </rPr>
      <t>若手</t>
    </r>
    <r>
      <rPr>
        <sz val="11"/>
        <rFont val="ＭＳ ゴシック"/>
        <family val="3"/>
        <charset val="128"/>
      </rPr>
      <t>　＞技術者</t>
    </r>
    <rPh sb="2" eb="3">
      <t>ワカ</t>
    </rPh>
    <rPh sb="3" eb="4">
      <t>テ</t>
    </rPh>
    <rPh sb="6" eb="9">
      <t>ギジュツシャ</t>
    </rPh>
    <phoneticPr fontId="2"/>
  </si>
  <si>
    <r>
      <t>＜　</t>
    </r>
    <r>
      <rPr>
        <b/>
        <sz val="11"/>
        <rFont val="HG丸ｺﾞｼｯｸM-PRO"/>
        <family val="3"/>
        <charset val="128"/>
      </rPr>
      <t>女性</t>
    </r>
    <r>
      <rPr>
        <sz val="11"/>
        <rFont val="ＭＳ ゴシック"/>
        <family val="3"/>
        <charset val="128"/>
      </rPr>
      <t>　＞技術者</t>
    </r>
    <rPh sb="2" eb="3">
      <t>オンナ</t>
    </rPh>
    <rPh sb="3" eb="4">
      <t>セイ</t>
    </rPh>
    <rPh sb="6" eb="9">
      <t>ギジュツシャ</t>
    </rPh>
    <phoneticPr fontId="2"/>
  </si>
  <si>
    <t>継続学習（CPD）
の取組状況</t>
    <rPh sb="0" eb="2">
      <t>ケイゾク</t>
    </rPh>
    <rPh sb="2" eb="4">
      <t>ガクシュウ</t>
    </rPh>
    <rPh sb="11" eb="13">
      <t>トリクミ</t>
    </rPh>
    <rPh sb="13" eb="15">
      <t>ジョウキョウ</t>
    </rPh>
    <phoneticPr fontId="2"/>
  </si>
  <si>
    <t>河川工事において同一工事で高さ○m以上のコンクリートブロック積で●m2以上の施工実績</t>
    <rPh sb="13" eb="14">
      <t>タカ</t>
    </rPh>
    <rPh sb="17" eb="19">
      <t>イジョウ</t>
    </rPh>
    <rPh sb="30" eb="31">
      <t>ヅ</t>
    </rPh>
    <rPh sb="35" eb="37">
      <t>イジョウ</t>
    </rPh>
    <phoneticPr fontId="2"/>
  </si>
  <si>
    <t>各様式と根拠資料の整合がとれていない場合は、当該評価項目が「最低点」となる。</t>
    <phoneticPr fontId="2"/>
  </si>
  <si>
    <t>○○○○○建設</t>
  </si>
  <si>
    <t>県道○○線　○○○○○○○○○工事</t>
  </si>
  <si>
    <t>対象期間：平成○○年度～令和○○年度</t>
  </si>
  <si>
    <t>規模・寸法</t>
  </si>
  <si>
    <t>構造型式</t>
  </si>
  <si>
    <t>使用機材・数量</t>
  </si>
  <si>
    <t/>
  </si>
  <si>
    <t>（出資比率</t>
  </si>
  <si>
    <t>％）</t>
  </si>
  <si>
    <t>対象業務</t>
  </si>
  <si>
    <t>２年間</t>
  </si>
  <si>
    <t>河川工事において同一工事で高さ○m以上のコンクリートブロック積で●m2以上の施工実績</t>
  </si>
  <si>
    <t>○○　○○</t>
  </si>
  <si>
    <t>△△　△△</t>
  </si>
  <si>
    <t>○○市○○○町</t>
    <rPh sb="2" eb="3">
      <t>シ</t>
    </rPh>
    <rPh sb="6" eb="7">
      <t>チョウ</t>
    </rPh>
    <phoneticPr fontId="2"/>
  </si>
  <si>
    <t>○○事務所</t>
    <rPh sb="2" eb="5">
      <t>ジムショ</t>
    </rPh>
    <phoneticPr fontId="2"/>
  </si>
  <si>
    <t>□□　□□</t>
  </si>
  <si>
    <t>工場製作</t>
  </si>
  <si>
    <t xml:space="preserve"> 注）全ての配置予定技術者が若手（入札参加申込期限日において４０歳未満の者）又は女性技術者とする場合のみ配置できる。
　　配置する場合、本様式には配置予定技術者に代えて専任補助者の施工実績等を記載すること。</t>
    <phoneticPr fontId="2"/>
  </si>
  <si>
    <t>　　　ただし、専任補助者を配置すれば入札参加資格要件の内＜施工経験＞は有していなくてもよい。</t>
  </si>
  <si>
    <t>配置予定技術者に加えて専任補助者を現場代理人として専任で配置する。</t>
  </si>
  <si>
    <t>　注）下記の事項を記載すること。</t>
  </si>
  <si>
    <t>　　　なお、専任補助者を配置する場合は、特例監理技術者及び監理技術者補佐の配置は認めない。</t>
  </si>
  <si>
    <t>自社保有船以外（傭船契約等）</t>
  </si>
  <si>
    <t>○○号</t>
    <rPh sb="2" eb="3">
      <t>ゴウ</t>
    </rPh>
    <phoneticPr fontId="2"/>
  </si>
  <si>
    <t>非自航式</t>
    <rPh sb="0" eb="1">
      <t>ヒ</t>
    </rPh>
    <rPh sb="1" eb="2">
      <t>ジ</t>
    </rPh>
    <rPh sb="3" eb="4">
      <t>シキ</t>
    </rPh>
    <phoneticPr fontId="2"/>
  </si>
  <si>
    <t>○○ｔ吊り</t>
    <rPh sb="3" eb="4">
      <t>ツ</t>
    </rPh>
    <phoneticPr fontId="2"/>
  </si>
  <si>
    <t>○○○○</t>
    <phoneticPr fontId="2"/>
  </si>
  <si>
    <t>推進部</t>
    <rPh sb="0" eb="3">
      <t>スイシンブ</t>
    </rPh>
    <phoneticPr fontId="2"/>
  </si>
  <si>
    <t>スパット部</t>
    <rPh sb="4" eb="5">
      <t>ブ</t>
    </rPh>
    <phoneticPr fontId="2"/>
  </si>
  <si>
    <t>吊り下げ部</t>
    <rPh sb="0" eb="1">
      <t>ツ</t>
    </rPh>
    <rPh sb="2" eb="3">
      <t>サ</t>
    </rPh>
    <rPh sb="4" eb="5">
      <t>ブ</t>
    </rPh>
    <phoneticPr fontId="2"/>
  </si>
  <si>
    <t>6EY26LW</t>
    <phoneticPr fontId="2"/>
  </si>
  <si>
    <t>00HS00FU</t>
    <phoneticPr fontId="2"/>
  </si>
  <si>
    <t>12GX34KW</t>
    <phoneticPr fontId="2"/>
  </si>
  <si>
    <t>ディーゼル機関　720kw/2250rpm</t>
    <rPh sb="5" eb="7">
      <t>キカン</t>
    </rPh>
    <phoneticPr fontId="2"/>
  </si>
  <si>
    <t>○○機関　○○kw/○○rpm</t>
    <rPh sb="2" eb="4">
      <t>キカン</t>
    </rPh>
    <phoneticPr fontId="2"/>
  </si>
  <si>
    <t>未保有達成</t>
  </si>
  <si>
    <t>→CPDS（令和６年４月以降）</t>
    <rPh sb="6" eb="8">
      <t>レイワ</t>
    </rPh>
    <rPh sb="9" eb="10">
      <t>ネン</t>
    </rPh>
    <rPh sb="11" eb="12">
      <t>ガツ</t>
    </rPh>
    <rPh sb="12" eb="14">
      <t>イコウ</t>
    </rPh>
    <phoneticPr fontId="2"/>
  </si>
  <si>
    <t>→造園CPD（令和６年４月以降）</t>
    <rPh sb="1" eb="3">
      <t>ゾウエン</t>
    </rPh>
    <rPh sb="7" eb="9">
      <t>レイワ</t>
    </rPh>
    <rPh sb="10" eb="11">
      <t>ネン</t>
    </rPh>
    <rPh sb="12" eb="13">
      <t>ガツ</t>
    </rPh>
    <rPh sb="13" eb="15">
      <t>イコウ</t>
    </rPh>
    <phoneticPr fontId="2"/>
  </si>
  <si>
    <t>　　　入札公告に示す配置技術者の入札参加資格要件は全て満たすこと</t>
    <rPh sb="3" eb="5">
      <t>ニュウサツ</t>
    </rPh>
    <rPh sb="5" eb="7">
      <t>コウコク</t>
    </rPh>
    <rPh sb="8" eb="9">
      <t>シメ</t>
    </rPh>
    <rPh sb="10" eb="12">
      <t>ハイチ</t>
    </rPh>
    <rPh sb="12" eb="15">
      <t>ギジュツシャ</t>
    </rPh>
    <rPh sb="16" eb="18">
      <t>ニュウサツ</t>
    </rPh>
    <rPh sb="18" eb="20">
      <t>サンカ</t>
    </rPh>
    <rPh sb="20" eb="22">
      <t>シカク</t>
    </rPh>
    <rPh sb="22" eb="24">
      <t>ヨウケン</t>
    </rPh>
    <rPh sb="25" eb="26">
      <t>スベ</t>
    </rPh>
    <rPh sb="27" eb="28">
      <t>ミ</t>
    </rPh>
    <phoneticPr fontId="2"/>
  </si>
  <si>
    <t>　　　専任補助者は、入札公告に示す配置技術者の入札参加資格要件も全て満たすこと。</t>
    <phoneticPr fontId="2"/>
  </si>
  <si>
    <t>令和　　年　　月　　日</t>
    <rPh sb="0" eb="2">
      <t>レイワ</t>
    </rPh>
    <rPh sb="4" eb="5">
      <t>ネン</t>
    </rPh>
    <rPh sb="7" eb="8">
      <t>ガツ</t>
    </rPh>
    <rPh sb="10" eb="11">
      <t>ニチ</t>
    </rPh>
    <phoneticPr fontId="2"/>
  </si>
  <si>
    <t>工事</t>
    <rPh sb="0" eb="2">
      <t>コウジ</t>
    </rPh>
    <phoneticPr fontId="2"/>
  </si>
  <si>
    <t>　注）入札公告に示す配置技術者の入札参加資格要件を全て満たすこと。</t>
    <phoneticPr fontId="2"/>
  </si>
  <si>
    <t>　　　専任補助者は、入札公告に示す配置技術者の入札参加資格要件も全て満たすこと。</t>
    <phoneticPr fontId="2"/>
  </si>
  <si>
    <t>専任補助者が配置技術者に対する全ての入札参加資格要件を満たすことが確認できる資料</t>
    <rPh sb="0" eb="2">
      <t>センニン</t>
    </rPh>
    <rPh sb="2" eb="5">
      <t>ホジョシャ</t>
    </rPh>
    <rPh sb="6" eb="8">
      <t>ハイチ</t>
    </rPh>
    <rPh sb="8" eb="11">
      <t>ギジュツシャ</t>
    </rPh>
    <rPh sb="12" eb="13">
      <t>タイ</t>
    </rPh>
    <rPh sb="15" eb="16">
      <t>スベ</t>
    </rPh>
    <rPh sb="18" eb="20">
      <t>ニュウサツ</t>
    </rPh>
    <rPh sb="20" eb="22">
      <t>サンカ</t>
    </rPh>
    <rPh sb="22" eb="24">
      <t>シカク</t>
    </rPh>
    <rPh sb="24" eb="26">
      <t>ヨウケン</t>
    </rPh>
    <rPh sb="27" eb="28">
      <t>ミ</t>
    </rPh>
    <rPh sb="33" eb="35">
      <t>カクニン</t>
    </rPh>
    <rPh sb="38" eb="40">
      <t>シリョウ</t>
    </rPh>
    <phoneticPr fontId="2"/>
  </si>
  <si>
    <t>平成○年○月○日</t>
  </si>
  <si>
    <t>平成○年○月○日</t>
    <rPh sb="0" eb="2">
      <t>ヘイセイ</t>
    </rPh>
    <phoneticPr fontId="2"/>
  </si>
  <si>
    <t>平成○年○月○日</t>
    <rPh sb="0" eb="2">
      <t>ヘイセイ</t>
    </rPh>
    <rPh sb="3" eb="4">
      <t>ネン</t>
    </rPh>
    <rPh sb="5" eb="6">
      <t>ガツ</t>
    </rPh>
    <rPh sb="7" eb="8">
      <t>ニチ</t>
    </rPh>
    <phoneticPr fontId="2"/>
  </si>
  <si>
    <t>令和○年○月○日</t>
    <rPh sb="0" eb="2">
      <t>レイワ</t>
    </rPh>
    <rPh sb="3" eb="4">
      <t>ネン</t>
    </rPh>
    <rPh sb="5" eb="6">
      <t>ツキ</t>
    </rPh>
    <rPh sb="7" eb="8">
      <t>ヒ</t>
    </rPh>
    <phoneticPr fontId="2"/>
  </si>
  <si>
    <t>様式集（Excel）のみ電子入札システムで提出する。根拠資料は持参（紙）で提出する。</t>
    <rPh sb="0" eb="2">
      <t>ヨウシキ</t>
    </rPh>
    <rPh sb="2" eb="3">
      <t>シュウ</t>
    </rPh>
    <rPh sb="12" eb="14">
      <t>デンシ</t>
    </rPh>
    <rPh sb="14" eb="16">
      <t>ニュウサツ</t>
    </rPh>
    <rPh sb="21" eb="23">
      <t>テイシュツ</t>
    </rPh>
    <rPh sb="26" eb="28">
      <t>コンキョ</t>
    </rPh>
    <rPh sb="28" eb="30">
      <t>シリョウ</t>
    </rPh>
    <rPh sb="31" eb="33">
      <t>ジサン</t>
    </rPh>
    <rPh sb="34" eb="35">
      <t>カミ</t>
    </rPh>
    <rPh sb="37" eb="39">
      <t>テイシュツ</t>
    </rPh>
    <phoneticPr fontId="2"/>
  </si>
  <si>
    <t>健康保険証</t>
    <rPh sb="0" eb="2">
      <t>ケンコウ</t>
    </rPh>
    <rPh sb="2" eb="5">
      <t>ホケンショウ</t>
    </rPh>
    <phoneticPr fontId="2"/>
  </si>
  <si>
    <t>工事成績評定結果の通知</t>
    <rPh sb="0" eb="2">
      <t>コウジ</t>
    </rPh>
    <rPh sb="2" eb="4">
      <t>セイセキ</t>
    </rPh>
    <rPh sb="4" eb="6">
      <t>ヒョウテイ</t>
    </rPh>
    <rPh sb="6" eb="8">
      <t>ケッカ</t>
    </rPh>
    <rPh sb="9" eb="11">
      <t>ツウチ</t>
    </rPh>
    <phoneticPr fontId="2"/>
  </si>
  <si>
    <r>
      <t>その他の資料　</t>
    </r>
    <r>
      <rPr>
        <sz val="11"/>
        <color rgb="FF0066CC"/>
        <rFont val="ＭＳ ゴシック"/>
        <family val="3"/>
        <charset val="128"/>
      </rPr>
      <t>《　様式の内容が根拠資料（必須）のみで証明できない場合は下欄に資料名等を記載し提出すること　》</t>
    </r>
    <rPh sb="2" eb="3">
      <t>タ</t>
    </rPh>
    <rPh sb="4" eb="6">
      <t>シリョウ</t>
    </rPh>
    <rPh sb="9" eb="11">
      <t>ヨウシキ</t>
    </rPh>
    <rPh sb="12" eb="14">
      <t>ナイヨウ</t>
    </rPh>
    <rPh sb="15" eb="17">
      <t>コンキョ</t>
    </rPh>
    <rPh sb="17" eb="19">
      <t>シリョウ</t>
    </rPh>
    <rPh sb="20" eb="22">
      <t>ヒッス</t>
    </rPh>
    <rPh sb="26" eb="28">
      <t>ショウメイ</t>
    </rPh>
    <rPh sb="32" eb="34">
      <t>バアイ</t>
    </rPh>
    <rPh sb="35" eb="36">
      <t>シタ</t>
    </rPh>
    <rPh sb="36" eb="37">
      <t>ラン</t>
    </rPh>
    <rPh sb="38" eb="40">
      <t>シリョウ</t>
    </rPh>
    <rPh sb="40" eb="42">
      <t>メイナド</t>
    </rPh>
    <rPh sb="43" eb="45">
      <t>キサイ</t>
    </rPh>
    <rPh sb="46" eb="48">
      <t>テイシュツ</t>
    </rPh>
    <phoneticPr fontId="2"/>
  </si>
  <si>
    <r>
      <t>登録内容確認書（ｺﾘﾝｽﾞ）</t>
    </r>
    <r>
      <rPr>
        <sz val="8"/>
        <rFont val="ＭＳ ゴシック"/>
        <family val="3"/>
        <charset val="128"/>
      </rPr>
      <t>※竣工時又は竣工後訂正したもの</t>
    </r>
    <rPh sb="0" eb="2">
      <t>トウロク</t>
    </rPh>
    <rPh sb="2" eb="4">
      <t>ナイヨウ</t>
    </rPh>
    <rPh sb="4" eb="7">
      <t>カクニンショ</t>
    </rPh>
    <rPh sb="15" eb="17">
      <t>シュンコウ</t>
    </rPh>
    <rPh sb="17" eb="18">
      <t>ジ</t>
    </rPh>
    <rPh sb="18" eb="19">
      <t>マタ</t>
    </rPh>
    <rPh sb="20" eb="22">
      <t>シュンコウ</t>
    </rPh>
    <rPh sb="22" eb="23">
      <t>ゴ</t>
    </rPh>
    <rPh sb="23" eb="25">
      <t>テイセイ</t>
    </rPh>
    <phoneticPr fontId="2"/>
  </si>
  <si>
    <t>登録内容確認書（ｺﾘﾝｽﾞ）</t>
    <rPh sb="0" eb="2">
      <t>トウロク</t>
    </rPh>
    <rPh sb="2" eb="4">
      <t>ナイヨウ</t>
    </rPh>
    <rPh sb="4" eb="7">
      <t>カクニンショ</t>
    </rPh>
    <phoneticPr fontId="2"/>
  </si>
  <si>
    <t>※竣工時又は竣工後訂正したもの</t>
    <phoneticPr fontId="2"/>
  </si>
  <si>
    <t>付けで入札公告のありました、</t>
    <phoneticPr fontId="2"/>
  </si>
  <si>
    <r>
      <t>《　提出する根拠資料を確認</t>
    </r>
    <r>
      <rPr>
        <u/>
        <sz val="12"/>
        <color rgb="FF0070C0"/>
        <rFont val="ＭＳ ゴシック"/>
        <family val="3"/>
        <charset val="128"/>
      </rPr>
      <t>（</t>
    </r>
    <r>
      <rPr>
        <b/>
        <u/>
        <sz val="12"/>
        <color rgb="FF0070C0"/>
        <rFont val="ＭＳ ゴシック"/>
        <family val="3"/>
        <charset val="128"/>
      </rPr>
      <t>ｱﾝﾀﾞｰﾗｲﾝ、赤囲等で明示</t>
    </r>
    <r>
      <rPr>
        <u/>
        <sz val="12"/>
        <color rgb="FF0070C0"/>
        <rFont val="ＭＳ ゴシック"/>
        <family val="3"/>
        <charset val="128"/>
      </rPr>
      <t>）</t>
    </r>
    <r>
      <rPr>
        <sz val="12"/>
        <color rgb="FF0070C0"/>
        <rFont val="ＭＳ ゴシック"/>
        <family val="3"/>
        <charset val="128"/>
      </rPr>
      <t>の上「✓」を記載</t>
    </r>
    <r>
      <rPr>
        <u/>
        <sz val="12"/>
        <color rgb="FF0070C0"/>
        <rFont val="ＭＳ ゴシック"/>
        <family val="3"/>
        <charset val="128"/>
      </rPr>
      <t>（提出のない資料は「－」）</t>
    </r>
    <r>
      <rPr>
        <sz val="12"/>
        <color rgb="FF0070C0"/>
        <rFont val="ＭＳ ゴシック"/>
        <family val="3"/>
        <charset val="128"/>
      </rPr>
      <t>すること　》</t>
    </r>
    <rPh sb="2" eb="4">
      <t>テイシュツ</t>
    </rPh>
    <rPh sb="6" eb="8">
      <t>コンキョ</t>
    </rPh>
    <rPh sb="8" eb="10">
      <t>シリョウ</t>
    </rPh>
    <rPh sb="11" eb="13">
      <t>カクニン</t>
    </rPh>
    <rPh sb="23" eb="24">
      <t>アカ</t>
    </rPh>
    <rPh sb="24" eb="25">
      <t>カコ</t>
    </rPh>
    <rPh sb="25" eb="26">
      <t>トウ</t>
    </rPh>
    <rPh sb="27" eb="29">
      <t>メイジ</t>
    </rPh>
    <rPh sb="31" eb="32">
      <t>ウエ</t>
    </rPh>
    <phoneticPr fontId="2"/>
  </si>
  <si>
    <t>■同種工事の施工実績</t>
    <rPh sb="1" eb="3">
      <t>ドウシュ</t>
    </rPh>
    <rPh sb="3" eb="5">
      <t>コウジ</t>
    </rPh>
    <rPh sb="6" eb="8">
      <t>セコウ</t>
    </rPh>
    <rPh sb="8" eb="10">
      <t>ジッセキ</t>
    </rPh>
    <phoneticPr fontId="2"/>
  </si>
  <si>
    <t>CCUSﾎｰﾑﾍﾟｰｼﾞﾛｸﾞｲﾝ後の「管理者ID利用料明細」画面　</t>
    <rPh sb="17" eb="20">
      <t>カンリシャ</t>
    </rPh>
    <rPh sb="20" eb="22">
      <t>ＩＤ</t>
    </rPh>
    <rPh sb="22" eb="25">
      <t>リヨウリョウ</t>
    </rPh>
    <rPh sb="25" eb="27">
      <t>メイサイ</t>
    </rPh>
    <rPh sb="27" eb="28">
      <t>」</t>
    </rPh>
    <rPh sb="28" eb="30">
      <t>ガメン</t>
    </rPh>
    <rPh sb="31" eb="32">
      <t>シャ</t>
    </rPh>
    <rPh sb="32" eb="33">
      <t>）</t>
    </rPh>
    <phoneticPr fontId="2"/>
  </si>
  <si>
    <t>CCUSﾎｰﾑﾍﾟｰｼﾞﾛｸﾞｲﾝ後の「事業者情報」画面　</t>
    <rPh sb="17" eb="18">
      <t>ゴ</t>
    </rPh>
    <rPh sb="20" eb="23">
      <t>ジギョウシャ</t>
    </rPh>
    <rPh sb="23" eb="25">
      <t>ジョウホウ</t>
    </rPh>
    <rPh sb="26" eb="28">
      <t>ガメン</t>
    </rPh>
    <phoneticPr fontId="2"/>
  </si>
  <si>
    <t>※WEBブラウザから直接印刷したもの</t>
    <phoneticPr fontId="2"/>
  </si>
  <si>
    <t>各様式と根拠資料の整合がとれていない場合は、当該評価項目が「最低点」となる。【令和７年４月１日適用予定】</t>
    <rPh sb="39" eb="41">
      <t>レイワ</t>
    </rPh>
    <rPh sb="42" eb="43">
      <t>ネン</t>
    </rPh>
    <rPh sb="44" eb="45">
      <t>ガツ</t>
    </rPh>
    <rPh sb="46" eb="47">
      <t>ニチ</t>
    </rPh>
    <rPh sb="47" eb="49">
      <t>テキヨウ</t>
    </rPh>
    <rPh sb="49" eb="51">
      <t>ヨテイ</t>
    </rPh>
    <phoneticPr fontId="2"/>
  </si>
  <si>
    <r>
      <t>２　　上記有効期限の更新後、有効期限が更新された建設</t>
    </r>
    <r>
      <rPr>
        <u/>
        <sz val="12"/>
        <rFont val="ＭＳ 明朝"/>
        <family val="1"/>
        <charset val="128"/>
      </rPr>
      <t>キャリアアップシステム</t>
    </r>
    <rPh sb="3" eb="5">
      <t>ジョウキ</t>
    </rPh>
    <rPh sb="5" eb="7">
      <t>ユウコウ</t>
    </rPh>
    <rPh sb="7" eb="9">
      <t>キゲン</t>
    </rPh>
    <rPh sb="10" eb="13">
      <t>コウシンゴ</t>
    </rPh>
    <rPh sb="14" eb="16">
      <t>ユウコウ</t>
    </rPh>
    <rPh sb="16" eb="18">
      <t>キゲン</t>
    </rPh>
    <rPh sb="19" eb="21">
      <t>コウシン</t>
    </rPh>
    <rPh sb="24" eb="26">
      <t>ケンセツ</t>
    </rPh>
    <phoneticPr fontId="2"/>
  </si>
  <si>
    <r>
      <rPr>
        <u/>
        <sz val="12"/>
        <rFont val="ＭＳ 明朝"/>
        <family val="1"/>
        <charset val="128"/>
      </rPr>
      <t>（予定）</t>
    </r>
    <r>
      <rPr>
        <sz val="12"/>
        <rFont val="ＭＳ 明朝"/>
        <family val="1"/>
        <charset val="128"/>
      </rPr>
      <t>までに提出します。</t>
    </r>
    <rPh sb="1" eb="3">
      <t>ヨテイ</t>
    </rPh>
    <phoneticPr fontId="2"/>
  </si>
  <si>
    <t>《　あてはまるものいずれかに○を記載すること　》</t>
    <phoneticPr fontId="2"/>
  </si>
  <si>
    <r>
      <t>船舶の所有者等が確認できる資料</t>
    </r>
    <r>
      <rPr>
        <sz val="8"/>
        <rFont val="ＭＳ ゴシック"/>
        <family val="3"/>
        <charset val="128"/>
      </rPr>
      <t>（「その他資料」に資料名を記載すること。）</t>
    </r>
    <rPh sb="0" eb="2">
      <t>センパク</t>
    </rPh>
    <rPh sb="3" eb="5">
      <t>ショユウ</t>
    </rPh>
    <rPh sb="5" eb="6">
      <t>シャ</t>
    </rPh>
    <rPh sb="6" eb="7">
      <t>トウ</t>
    </rPh>
    <rPh sb="8" eb="10">
      <t>カクニン</t>
    </rPh>
    <rPh sb="13" eb="15">
      <t>シリョウ</t>
    </rPh>
    <rPh sb="19" eb="20">
      <t>タ</t>
    </rPh>
    <rPh sb="20" eb="22">
      <t>シリョウ</t>
    </rPh>
    <rPh sb="24" eb="26">
      <t>シリョウ</t>
    </rPh>
    <rPh sb="26" eb="27">
      <t>メイ</t>
    </rPh>
    <rPh sb="28" eb="30">
      <t>キサイ</t>
    </rPh>
    <phoneticPr fontId="2"/>
  </si>
  <si>
    <r>
      <t>環境基準を達成した作業船であることが</t>
    </r>
    <r>
      <rPr>
        <sz val="8"/>
        <rFont val="ＭＳ ゴシック"/>
        <family val="3"/>
        <charset val="128"/>
      </rPr>
      <t xml:space="preserve">
</t>
    </r>
    <r>
      <rPr>
        <sz val="10"/>
        <rFont val="ＭＳ ゴシック"/>
        <family val="3"/>
        <charset val="128"/>
      </rPr>
      <t>確認できる資料　</t>
    </r>
    <r>
      <rPr>
        <sz val="8"/>
        <rFont val="ＭＳ ゴシック"/>
        <family val="3"/>
        <charset val="128"/>
      </rPr>
      <t>　　　　　　　　　　　　（「その他資料」に資料名を記載すること。）</t>
    </r>
    <rPh sb="0" eb="2">
      <t>カンキョウ</t>
    </rPh>
    <rPh sb="2" eb="4">
      <t>キジュン</t>
    </rPh>
    <rPh sb="5" eb="7">
      <t>タッセイ</t>
    </rPh>
    <rPh sb="9" eb="11">
      <t>サギョウ</t>
    </rPh>
    <rPh sb="11" eb="12">
      <t>セン</t>
    </rPh>
    <rPh sb="19" eb="21">
      <t>カクニン</t>
    </rPh>
    <rPh sb="24" eb="26">
      <t>シリョウ</t>
    </rPh>
    <rPh sb="43" eb="44">
      <t>タ</t>
    </rPh>
    <rPh sb="44" eb="46">
      <t>シリョウ</t>
    </rPh>
    <rPh sb="48" eb="50">
      <t>シリョウ</t>
    </rPh>
    <rPh sb="50" eb="51">
      <t>メイ</t>
    </rPh>
    <rPh sb="52" eb="54">
      <t>キサイ</t>
    </rPh>
    <phoneticPr fontId="2"/>
  </si>
  <si>
    <r>
      <t>様式集（Excel）及び根拠資料を</t>
    </r>
    <r>
      <rPr>
        <sz val="12"/>
        <color rgb="FFFF0000"/>
        <rFont val="ＭＳ ゴシック"/>
        <family val="3"/>
        <charset val="128"/>
      </rPr>
      <t>紙</t>
    </r>
    <r>
      <rPr>
        <sz val="12"/>
        <rFont val="ＭＳ ゴシック"/>
        <family val="3"/>
        <charset val="128"/>
      </rPr>
      <t>で提出する。</t>
    </r>
    <rPh sb="0" eb="2">
      <t>ヨウシキ</t>
    </rPh>
    <rPh sb="2" eb="3">
      <t>シュウ</t>
    </rPh>
    <rPh sb="10" eb="11">
      <t>オヨ</t>
    </rPh>
    <rPh sb="12" eb="14">
      <t>コンキョ</t>
    </rPh>
    <rPh sb="14" eb="16">
      <t>シリョウ</t>
    </rPh>
    <rPh sb="17" eb="18">
      <t>カミ</t>
    </rPh>
    <rPh sb="19" eb="21">
      <t>テイシュツ</t>
    </rPh>
    <phoneticPr fontId="2"/>
  </si>
  <si>
    <t>播但連絡道路管理事務所長</t>
    <rPh sb="0" eb="2">
      <t>バンタン</t>
    </rPh>
    <rPh sb="2" eb="12">
      <t>レンラクドウロカンリジムショチョウ</t>
    </rPh>
    <phoneticPr fontId="2"/>
  </si>
  <si>
    <r>
      <t>特記）継続学習（ＣＰＤ）の取組状況における年間とは兵庫県</t>
    </r>
    <r>
      <rPr>
        <sz val="11"/>
        <color rgb="FFFF0000"/>
        <rFont val="ＭＳ ゴシック"/>
        <family val="3"/>
        <charset val="128"/>
      </rPr>
      <t>道路公社</t>
    </r>
    <r>
      <rPr>
        <sz val="11"/>
        <rFont val="ＭＳ ゴシック"/>
        <family val="3"/>
        <charset val="128"/>
      </rPr>
      <t>の</t>
    </r>
    <r>
      <rPr>
        <sz val="11"/>
        <color rgb="FFFF0000"/>
        <rFont val="ＭＳ ゴシック"/>
        <family val="3"/>
        <charset val="128"/>
      </rPr>
      <t>事業</t>
    </r>
    <r>
      <rPr>
        <sz val="11"/>
        <rFont val="ＭＳ ゴシック"/>
        <family val="3"/>
        <charset val="128"/>
      </rPr>
      <t>年度（４月１日</t>
    </r>
    <rPh sb="0" eb="2">
      <t>トッキ</t>
    </rPh>
    <rPh sb="3" eb="5">
      <t>ケイゾク</t>
    </rPh>
    <rPh sb="5" eb="7">
      <t>ガクシュウ</t>
    </rPh>
    <rPh sb="13" eb="15">
      <t>トリクミ</t>
    </rPh>
    <rPh sb="15" eb="17">
      <t>ジョウキョウ</t>
    </rPh>
    <rPh sb="21" eb="23">
      <t>ネンカン</t>
    </rPh>
    <rPh sb="25" eb="28">
      <t>ヒョウゴケン</t>
    </rPh>
    <rPh sb="28" eb="32">
      <t>ドウロコウシャ</t>
    </rPh>
    <rPh sb="33" eb="35">
      <t>ジギョウ</t>
    </rPh>
    <rPh sb="35" eb="37">
      <t>ネンド</t>
    </rPh>
    <rPh sb="39" eb="40">
      <t>ガツ</t>
    </rPh>
    <rPh sb="41" eb="42">
      <t>ニチ</t>
    </rPh>
    <phoneticPr fontId="2"/>
  </si>
  <si>
    <r>
      <t>様式集（Excel）及び根拠資料を電子入札システム</t>
    </r>
    <r>
      <rPr>
        <sz val="12"/>
        <color rgb="FFFF0000"/>
        <rFont val="ＭＳ ゴシック"/>
        <family val="3"/>
        <charset val="128"/>
      </rPr>
      <t>(紙)</t>
    </r>
    <r>
      <rPr>
        <sz val="12"/>
        <rFont val="ＭＳ ゴシック"/>
        <family val="3"/>
        <charset val="128"/>
      </rPr>
      <t>で提出する。</t>
    </r>
    <rPh sb="0" eb="2">
      <t>ヨウシキ</t>
    </rPh>
    <rPh sb="2" eb="3">
      <t>シュウ</t>
    </rPh>
    <rPh sb="10" eb="11">
      <t>オヨ</t>
    </rPh>
    <rPh sb="12" eb="14">
      <t>コンキョ</t>
    </rPh>
    <rPh sb="14" eb="16">
      <t>シリョウ</t>
    </rPh>
    <rPh sb="17" eb="19">
      <t>デンシ</t>
    </rPh>
    <rPh sb="19" eb="21">
      <t>ニュウサツ</t>
    </rPh>
    <rPh sb="26" eb="27">
      <t>カミ</t>
    </rPh>
    <rPh sb="29" eb="31">
      <t>テイシュツ</t>
    </rPh>
    <phoneticPr fontId="2"/>
  </si>
  <si>
    <t>対象外</t>
  </si>
  <si>
    <t>令和６年　　月　　日</t>
    <rPh sb="0" eb="2">
      <t>レイワ</t>
    </rPh>
    <rPh sb="3" eb="4">
      <t>ネン</t>
    </rPh>
    <rPh sb="6" eb="7">
      <t>ガツ</t>
    </rPh>
    <rPh sb="9" eb="10">
      <t>ニチ</t>
    </rPh>
    <phoneticPr fontId="2"/>
  </si>
  <si>
    <t>播但連絡道路　道路維持修繕工事（橋梁耐震補強修繕工事（第７・６高架橋））</t>
    <phoneticPr fontId="2"/>
  </si>
  <si>
    <t>企業の施工能力【様式５号】</t>
    <rPh sb="0" eb="2">
      <t>キギョウ</t>
    </rPh>
    <rPh sb="3" eb="5">
      <t>セコウ</t>
    </rPh>
    <rPh sb="5" eb="7">
      <t>ノウリョク</t>
    </rPh>
    <rPh sb="8" eb="10">
      <t>ヨウシキ</t>
    </rPh>
    <rPh sb="11" eb="12">
      <t>ゴウ</t>
    </rPh>
    <phoneticPr fontId="2"/>
  </si>
  <si>
    <t>対象期間：平成２１年度～令和５年度</t>
    <phoneticPr fontId="2"/>
  </si>
  <si>
    <t>対象期間：平成２８年度～令和５年度</t>
    <phoneticPr fontId="2"/>
  </si>
  <si>
    <t>対象期間：令和５年度　　　　　　　　　　</t>
    <rPh sb="0" eb="2">
      <t>タイショウ</t>
    </rPh>
    <rPh sb="2" eb="4">
      <t>キカン</t>
    </rPh>
    <rPh sb="5" eb="7">
      <t>レイワ</t>
    </rPh>
    <rPh sb="8" eb="10">
      <t>ネンド</t>
    </rPh>
    <phoneticPr fontId="2"/>
  </si>
  <si>
    <t>元請として道路橋の新設工事又は道路橋の補修工事（橋面工及び道路附属物工を除く）を完成した施工実績</t>
    <phoneticPr fontId="2"/>
  </si>
  <si>
    <t>播管第　８　号</t>
    <rPh sb="0" eb="1">
      <t>ハリ</t>
    </rPh>
    <rPh sb="1" eb="2">
      <t>カン</t>
    </rPh>
    <rPh sb="2" eb="3">
      <t>ダイ</t>
    </rPh>
    <rPh sb="6" eb="7">
      <t>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</si>
</sst>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_ "/>
    <numFmt numFmtId="177" formatCode="#,##0.0"/>
    <numFmt numFmtId="178" formatCode="0_ "/>
    <numFmt numFmtId="179" formatCode="0.00_ "/>
    <numFmt numFmtId="180" formatCode="0.000_ "/>
    <numFmt numFmtId="181" formatCode="#,##0.000"/>
    <numFmt numFmtId="182" formatCode="0&quot;件&quot;"/>
    <numFmt numFmtId="183" formatCode="00000000"/>
    <numFmt numFmtId="184" formatCode="000000"/>
    <numFmt numFmtId="185" formatCode="0.00&quot;点/件&quot;"/>
    <numFmt numFmtId="186" formatCode="&quot;令和&quot;#&quot;年度&quot;"/>
    <numFmt numFmtId="187" formatCode="&quot;～&quot;#&quot;.3.31&quot;"/>
    <numFmt numFmtId="188" formatCode="#&quot;.4.1&quot;"/>
    <numFmt numFmtId="189" formatCode="[$-411]ge\.m\.d;@"/>
    <numFmt numFmtId="190" formatCode="##&quot;歳&quot;"/>
    <numFmt numFmtId="191" formatCode="[$-411]ggge&quot;年&quot;m&quot;月&quot;d&quot;日&quot;;@"/>
  </numFmts>
  <fonts count="88" x14ac:knownFonts="1">
    <font>
      <sz val="11"/>
      <name val="ＭＳ Ｐゴシック"/>
      <family val="3"/>
      <charset val="128"/>
    </font>
    <font>
      <sz val="11"/>
      <name val="ＭＳ Ｐゴシック"/>
      <family val="3"/>
      <charset val="128"/>
    </font>
    <font>
      <sz val="6"/>
      <name val="ＭＳ Ｐゴシック"/>
      <family val="3"/>
      <charset val="128"/>
    </font>
    <font>
      <sz val="11"/>
      <name val="ＭＳ ゴシック"/>
      <family val="3"/>
      <charset val="128"/>
    </font>
    <font>
      <sz val="14"/>
      <name val="ＭＳ ゴシック"/>
      <family val="3"/>
      <charset val="128"/>
    </font>
    <font>
      <sz val="11"/>
      <name val="ＭＳ 明朝"/>
      <family val="1"/>
      <charset val="128"/>
    </font>
    <font>
      <sz val="14"/>
      <name val="ＭＳ Ｐゴシック"/>
      <family val="3"/>
      <charset val="128"/>
    </font>
    <font>
      <sz val="11"/>
      <name val="ＭＳ Ｐ明朝"/>
      <family val="1"/>
      <charset val="128"/>
    </font>
    <font>
      <sz val="12"/>
      <name val="ＭＳ 明朝"/>
      <family val="1"/>
      <charset val="128"/>
    </font>
    <font>
      <sz val="12"/>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6"/>
      <name val="ＭＳ ゴシック"/>
      <family val="3"/>
      <charset val="128"/>
    </font>
    <font>
      <sz val="12"/>
      <name val="ＭＳ ゴシック"/>
      <family val="3"/>
      <charset val="128"/>
    </font>
    <font>
      <sz val="10"/>
      <name val="ＭＳ Ｐゴシック"/>
      <family val="3"/>
      <charset val="128"/>
    </font>
    <font>
      <sz val="10"/>
      <name val="ＭＳ ゴシック"/>
      <family val="3"/>
      <charset val="128"/>
    </font>
    <font>
      <sz val="10"/>
      <color indexed="10"/>
      <name val="ＭＳ Ｐゴシック"/>
      <family val="3"/>
      <charset val="128"/>
    </font>
    <font>
      <b/>
      <sz val="12"/>
      <color indexed="10"/>
      <name val="ＭＳ Ｐゴシック"/>
      <family val="3"/>
      <charset val="128"/>
    </font>
    <font>
      <b/>
      <sz val="12"/>
      <color indexed="12"/>
      <name val="ＭＳ Ｐゴシック"/>
      <family val="3"/>
      <charset val="128"/>
    </font>
    <font>
      <b/>
      <sz val="14"/>
      <color indexed="12"/>
      <name val="ＭＳ Ｐゴシック"/>
      <family val="3"/>
      <charset val="128"/>
    </font>
    <font>
      <sz val="11"/>
      <name val="ＭＳ Ｐゴシック"/>
      <family val="3"/>
      <charset val="128"/>
    </font>
    <font>
      <sz val="12"/>
      <color indexed="10"/>
      <name val="ＭＳ ゴシック"/>
      <family val="3"/>
      <charset val="128"/>
    </font>
    <font>
      <sz val="10.5"/>
      <name val="ＭＳ ゴシック"/>
      <family val="3"/>
      <charset val="128"/>
    </font>
    <font>
      <sz val="9"/>
      <name val="ＭＳ Ｐゴシック"/>
      <family val="3"/>
      <charset val="128"/>
    </font>
    <font>
      <b/>
      <sz val="12"/>
      <name val="ＭＳ Ｐゴシック"/>
      <family val="3"/>
      <charset val="128"/>
    </font>
    <font>
      <u/>
      <sz val="12"/>
      <name val="ＭＳ ゴシック"/>
      <family val="3"/>
      <charset val="128"/>
    </font>
    <font>
      <b/>
      <sz val="18"/>
      <color indexed="10"/>
      <name val="ＭＳ Ｐゴシック"/>
      <family val="3"/>
      <charset val="128"/>
    </font>
    <font>
      <b/>
      <sz val="11"/>
      <color indexed="10"/>
      <name val="ＭＳ Ｐゴシック"/>
      <family val="3"/>
      <charset val="128"/>
    </font>
    <font>
      <sz val="12"/>
      <color indexed="81"/>
      <name val="ＭＳ Ｐゴシック"/>
      <family val="3"/>
      <charset val="128"/>
    </font>
    <font>
      <b/>
      <sz val="12"/>
      <color indexed="81"/>
      <name val="ＭＳ Ｐゴシック"/>
      <family val="3"/>
      <charset val="128"/>
    </font>
    <font>
      <sz val="9"/>
      <color indexed="81"/>
      <name val="ＭＳ Ｐゴシック"/>
      <family val="3"/>
      <charset val="128"/>
    </font>
    <font>
      <b/>
      <sz val="11"/>
      <name val="ＭＳ ゴシック"/>
      <family val="3"/>
      <charset val="128"/>
    </font>
    <font>
      <b/>
      <u/>
      <sz val="14"/>
      <color indexed="10"/>
      <name val="ＭＳ Ｐゴシック"/>
      <family val="3"/>
      <charset val="128"/>
    </font>
    <font>
      <sz val="20"/>
      <name val="ＭＳ 明朝"/>
      <family val="1"/>
      <charset val="128"/>
    </font>
    <font>
      <b/>
      <sz val="18"/>
      <name val="ＭＳ ゴシック"/>
      <family val="3"/>
      <charset val="128"/>
    </font>
    <font>
      <sz val="11"/>
      <name val="BIZ UDPゴシック"/>
      <family val="3"/>
      <charset val="128"/>
    </font>
    <font>
      <u/>
      <sz val="16"/>
      <name val="ＭＳ ゴシック"/>
      <family val="3"/>
      <charset val="128"/>
    </font>
    <font>
      <b/>
      <sz val="11"/>
      <color rgb="FFFF0000"/>
      <name val="ＭＳ Ｐゴシック"/>
      <family val="3"/>
      <charset val="128"/>
    </font>
    <font>
      <sz val="11"/>
      <color rgb="FF0070C0"/>
      <name val="ＭＳ ゴシック"/>
      <family val="3"/>
      <charset val="128"/>
    </font>
    <font>
      <b/>
      <sz val="14"/>
      <color rgb="FF0000FF"/>
      <name val="ＭＳ Ｐゴシック"/>
      <family val="3"/>
      <charset val="128"/>
    </font>
    <font>
      <b/>
      <sz val="12"/>
      <color rgb="FFFF0000"/>
      <name val="ＭＳ Ｐゴシック"/>
      <family val="3"/>
      <charset val="128"/>
    </font>
    <font>
      <u/>
      <sz val="12"/>
      <color rgb="FFFF0000"/>
      <name val="ＭＳ Ｐゴシック"/>
      <family val="3"/>
      <charset val="128"/>
    </font>
    <font>
      <u/>
      <sz val="14"/>
      <color rgb="FFFF0000"/>
      <name val="ＭＳ Ｐゴシック"/>
      <family val="3"/>
      <charset val="128"/>
    </font>
    <font>
      <b/>
      <sz val="11"/>
      <color rgb="FFFF0000"/>
      <name val="ＭＳ ゴシック"/>
      <family val="3"/>
      <charset val="128"/>
    </font>
    <font>
      <sz val="11"/>
      <name val="BIZ UDゴシック"/>
      <family val="3"/>
      <charset val="128"/>
    </font>
    <font>
      <sz val="9"/>
      <name val="ＭＳ ゴシック"/>
      <family val="3"/>
      <charset val="128"/>
    </font>
    <font>
      <sz val="14"/>
      <color theme="0"/>
      <name val="ＭＳ ゴシック"/>
      <family val="3"/>
      <charset val="128"/>
    </font>
    <font>
      <sz val="11"/>
      <color theme="0"/>
      <name val="ＭＳ ゴシック"/>
      <family val="3"/>
      <charset val="128"/>
    </font>
    <font>
      <sz val="12"/>
      <color theme="0"/>
      <name val="ＭＳ ゴシック"/>
      <family val="3"/>
      <charset val="128"/>
    </font>
    <font>
      <sz val="14"/>
      <name val="BIZ UDゴシック"/>
      <family val="3"/>
      <charset val="128"/>
    </font>
    <font>
      <sz val="8"/>
      <name val="ＭＳ ゴシック"/>
      <family val="3"/>
      <charset val="128"/>
    </font>
    <font>
      <sz val="12"/>
      <color rgb="FF0070C0"/>
      <name val="ＭＳ ゴシック"/>
      <family val="3"/>
      <charset val="128"/>
    </font>
    <font>
      <sz val="12"/>
      <name val="BIZ UDゴシック"/>
      <family val="3"/>
      <charset val="128"/>
    </font>
    <font>
      <sz val="18"/>
      <name val="ＭＳ ゴシック"/>
      <family val="3"/>
      <charset val="128"/>
    </font>
    <font>
      <u/>
      <sz val="11"/>
      <color theme="10"/>
      <name val="ＭＳ Ｐゴシック"/>
      <family val="3"/>
      <charset val="128"/>
    </font>
    <font>
      <u/>
      <sz val="12"/>
      <color rgb="FF0070C0"/>
      <name val="ＭＳ ゴシック"/>
      <family val="3"/>
      <charset val="128"/>
    </font>
    <font>
      <b/>
      <u/>
      <sz val="12"/>
      <color rgb="FF0070C0"/>
      <name val="ＭＳ ゴシック"/>
      <family val="3"/>
      <charset val="128"/>
    </font>
    <font>
      <u/>
      <sz val="11"/>
      <name val="ＭＳ ゴシック"/>
      <family val="3"/>
      <charset val="128"/>
    </font>
    <font>
      <u/>
      <sz val="11"/>
      <name val="BIZ UDゴシック"/>
      <family val="3"/>
      <charset val="128"/>
    </font>
    <font>
      <b/>
      <sz val="11"/>
      <name val="HG丸ｺﾞｼｯｸM-PRO"/>
      <family val="3"/>
      <charset val="128"/>
    </font>
    <font>
      <b/>
      <sz val="10"/>
      <color rgb="FFFF0000"/>
      <name val="ＭＳ ゴシック"/>
      <family val="3"/>
      <charset val="128"/>
    </font>
    <font>
      <sz val="11"/>
      <color rgb="FF0066CC"/>
      <name val="ＭＳ ゴシック"/>
      <family val="3"/>
      <charset val="128"/>
    </font>
    <font>
      <sz val="7"/>
      <name val="ＭＳ ゴシック"/>
      <family val="3"/>
      <charset val="128"/>
    </font>
    <font>
      <sz val="12"/>
      <color rgb="FFFF0000"/>
      <name val="ＭＳ ゴシック"/>
      <family val="3"/>
      <charset val="128"/>
    </font>
    <font>
      <sz val="11"/>
      <color rgb="FFFF0000"/>
      <name val="ＭＳ ゴシック"/>
      <family val="3"/>
      <charset val="128"/>
    </font>
    <font>
      <strike/>
      <u/>
      <sz val="16"/>
      <color rgb="FFFF0000"/>
      <name val="ＭＳ ゴシック"/>
      <family val="3"/>
      <charset val="128"/>
    </font>
    <font>
      <strike/>
      <sz val="11"/>
      <color rgb="FFFF0000"/>
      <name val="ＭＳ ゴシック"/>
      <family val="3"/>
      <charset val="128"/>
    </font>
    <font>
      <strike/>
      <sz val="16"/>
      <color rgb="FFFF0000"/>
      <name val="ＭＳ ゴシック"/>
      <family val="3"/>
      <charset val="128"/>
    </font>
    <font>
      <u/>
      <sz val="12"/>
      <name val="ＭＳ 明朝"/>
      <family val="1"/>
      <charset val="128"/>
    </font>
    <font>
      <sz val="11"/>
      <color rgb="FFFF0000"/>
      <name val="BIZ UDゴシック"/>
      <family val="3"/>
      <charset val="128"/>
    </font>
    <font>
      <sz val="11"/>
      <color rgb="FFFF0000"/>
      <name val="ＭＳ Ｐゴシック"/>
      <family val="3"/>
      <charset val="128"/>
    </font>
    <font>
      <b/>
      <sz val="16"/>
      <color rgb="FFFF0000"/>
      <name val="ＭＳ ゴシック"/>
      <family val="3"/>
      <charset val="128"/>
    </font>
    <font>
      <sz val="10"/>
      <name val="BIZ UDゴシック"/>
      <family val="3"/>
      <charset val="128"/>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9"/>
        <bgColor indexed="64"/>
      </patternFill>
    </fill>
    <fill>
      <patternFill patternType="solid">
        <fgColor indexed="22"/>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00FFFF"/>
        <bgColor indexed="64"/>
      </patternFill>
    </fill>
    <fill>
      <patternFill patternType="solid">
        <fgColor theme="3" tint="0.79998168889431442"/>
        <bgColor indexed="64"/>
      </patternFill>
    </fill>
  </fills>
  <borders count="20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double">
        <color indexed="64"/>
      </top>
      <bottom style="dotted">
        <color indexed="64"/>
      </bottom>
      <diagonal/>
    </border>
    <border>
      <left style="thin">
        <color indexed="64"/>
      </left>
      <right/>
      <top/>
      <bottom style="dotted">
        <color indexed="64"/>
      </bottom>
      <diagonal/>
    </border>
    <border>
      <left style="thin">
        <color indexed="64"/>
      </left>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double">
        <color indexed="64"/>
      </top>
      <bottom style="dotted">
        <color indexed="64"/>
      </bottom>
      <diagonal/>
    </border>
    <border>
      <left style="thin">
        <color indexed="64"/>
      </left>
      <right/>
      <top/>
      <bottom/>
      <diagonal/>
    </border>
    <border>
      <left style="medium">
        <color indexed="64"/>
      </left>
      <right/>
      <top style="double">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double">
        <color indexed="64"/>
      </bottom>
      <diagonal/>
    </border>
    <border>
      <left style="medium">
        <color indexed="64"/>
      </left>
      <right style="thin">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double">
        <color indexed="64"/>
      </bottom>
      <diagonal/>
    </border>
    <border>
      <left/>
      <right style="thin">
        <color indexed="64"/>
      </right>
      <top style="double">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dotted">
        <color indexed="64"/>
      </bottom>
      <diagonal/>
    </border>
    <border>
      <left style="medium">
        <color indexed="64"/>
      </left>
      <right/>
      <top/>
      <bottom style="dott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medium">
        <color indexed="64"/>
      </right>
      <top style="dotted">
        <color indexed="64"/>
      </top>
      <bottom/>
      <diagonal/>
    </border>
    <border>
      <left style="thin">
        <color indexed="64"/>
      </left>
      <right style="thin">
        <color indexed="64"/>
      </right>
      <top/>
      <bottom style="dotted">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thin">
        <color indexed="64"/>
      </top>
      <bottom style="dashed">
        <color indexed="64"/>
      </bottom>
      <diagonal/>
    </border>
    <border>
      <left style="medium">
        <color indexed="64"/>
      </left>
      <right style="thin">
        <color indexed="64"/>
      </right>
      <top style="thin">
        <color indexed="64"/>
      </top>
      <bottom style="dashed">
        <color indexed="64"/>
      </bottom>
      <diagonal/>
    </border>
    <border>
      <left style="medium">
        <color indexed="64"/>
      </left>
      <right style="thin">
        <color indexed="64"/>
      </right>
      <top style="dashed">
        <color indexed="64"/>
      </top>
      <bottom style="dashed">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style="dotted">
        <color indexed="64"/>
      </bottom>
      <diagonal/>
    </border>
    <border>
      <left/>
      <right style="thin">
        <color indexed="64"/>
      </right>
      <top/>
      <bottom style="dotted">
        <color indexed="64"/>
      </bottom>
      <diagonal/>
    </border>
    <border>
      <left style="thin">
        <color indexed="64"/>
      </left>
      <right/>
      <top style="thin">
        <color indexed="64"/>
      </top>
      <bottom style="double">
        <color indexed="64"/>
      </bottom>
      <diagonal/>
    </border>
    <border>
      <left style="thin">
        <color indexed="64"/>
      </left>
      <right/>
      <top style="thin">
        <color indexed="64"/>
      </top>
      <bottom style="thin">
        <color indexed="64"/>
      </bottom>
      <diagonal/>
    </border>
    <border>
      <left/>
      <right style="thin">
        <color indexed="64"/>
      </right>
      <top/>
      <bottom/>
      <diagonal/>
    </border>
    <border>
      <left style="medium">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medium">
        <color indexed="64"/>
      </left>
      <right/>
      <top/>
      <bottom style="thin">
        <color indexed="64"/>
      </bottom>
      <diagonal/>
    </border>
    <border>
      <left style="medium">
        <color indexed="64"/>
      </left>
      <right style="thin">
        <color indexed="64"/>
      </right>
      <top style="dotted">
        <color indexed="64"/>
      </top>
      <bottom style="dotted">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style="thin">
        <color indexed="64"/>
      </right>
      <top style="double">
        <color indexed="64"/>
      </top>
      <bottom style="dashed">
        <color indexed="64"/>
      </bottom>
      <diagonal/>
    </border>
    <border>
      <left style="thin">
        <color indexed="64"/>
      </left>
      <right style="medium">
        <color indexed="64"/>
      </right>
      <top style="double">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thin">
        <color indexed="64"/>
      </right>
      <top style="dashed">
        <color indexed="64"/>
      </top>
      <bottom style="double">
        <color indexed="64"/>
      </bottom>
      <diagonal/>
    </border>
    <border>
      <left style="thin">
        <color indexed="64"/>
      </left>
      <right style="medium">
        <color indexed="64"/>
      </right>
      <top style="dashed">
        <color indexed="64"/>
      </top>
      <bottom style="double">
        <color indexed="64"/>
      </bottom>
      <diagonal/>
    </border>
    <border>
      <left style="thin">
        <color indexed="64"/>
      </left>
      <right/>
      <top style="double">
        <color indexed="64"/>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style="thin">
        <color indexed="64"/>
      </left>
      <right style="thin">
        <color indexed="64"/>
      </right>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right style="thin">
        <color indexed="64"/>
      </right>
      <top style="dashed">
        <color indexed="64"/>
      </top>
      <bottom style="dashed">
        <color indexed="64"/>
      </bottom>
      <diagonal/>
    </border>
    <border>
      <left/>
      <right style="medium">
        <color indexed="64"/>
      </right>
      <top style="dashed">
        <color indexed="64"/>
      </top>
      <bottom style="dashed">
        <color indexed="64"/>
      </bottom>
      <diagonal/>
    </border>
    <border>
      <left/>
      <right style="medium">
        <color indexed="64"/>
      </right>
      <top/>
      <bottom style="double">
        <color indexed="64"/>
      </bottom>
      <diagonal/>
    </border>
    <border>
      <left style="thin">
        <color indexed="64"/>
      </left>
      <right style="double">
        <color indexed="64"/>
      </right>
      <top style="double">
        <color indexed="64"/>
      </top>
      <bottom style="thin">
        <color indexed="64"/>
      </bottom>
      <diagonal/>
    </border>
    <border>
      <left/>
      <right/>
      <top style="thin">
        <color indexed="64"/>
      </top>
      <bottom style="double">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style="thin">
        <color indexed="64"/>
      </right>
      <top style="thin">
        <color indexed="64"/>
      </top>
      <bottom/>
      <diagonal/>
    </border>
    <border>
      <left style="thin">
        <color indexed="64"/>
      </left>
      <right/>
      <top style="dashed">
        <color indexed="64"/>
      </top>
      <bottom style="double">
        <color indexed="64"/>
      </bottom>
      <diagonal/>
    </border>
    <border>
      <left/>
      <right/>
      <top style="dashed">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style="medium">
        <color indexed="64"/>
      </right>
      <top/>
      <bottom/>
      <diagonal/>
    </border>
    <border>
      <left style="medium">
        <color indexed="64"/>
      </left>
      <right/>
      <top style="medium">
        <color indexed="64"/>
      </top>
      <bottom/>
      <diagonal/>
    </border>
    <border>
      <left style="medium">
        <color indexed="64"/>
      </left>
      <right/>
      <top/>
      <bottom style="double">
        <color indexed="64"/>
      </bottom>
      <diagonal/>
    </border>
    <border>
      <left style="thin">
        <color indexed="64"/>
      </left>
      <right style="thin">
        <color indexed="64"/>
      </right>
      <top style="medium">
        <color indexed="64"/>
      </top>
      <bottom/>
      <diagonal/>
    </border>
    <border>
      <left/>
      <right/>
      <top style="medium">
        <color indexed="64"/>
      </top>
      <bottom/>
      <diagonal/>
    </border>
    <border>
      <left/>
      <right/>
      <top/>
      <bottom style="double">
        <color indexed="64"/>
      </bottom>
      <diagonal/>
    </border>
    <border>
      <left style="medium">
        <color indexed="64"/>
      </left>
      <right/>
      <top/>
      <bottom/>
      <diagonal/>
    </border>
    <border>
      <left/>
      <right/>
      <top/>
      <bottom style="medium">
        <color indexed="64"/>
      </bottom>
      <diagonal/>
    </border>
    <border>
      <left style="thin">
        <color indexed="64"/>
      </left>
      <right style="thin">
        <color indexed="64"/>
      </right>
      <top style="double">
        <color indexed="64"/>
      </top>
      <bottom/>
      <diagonal/>
    </border>
    <border>
      <left/>
      <right style="thin">
        <color indexed="64"/>
      </right>
      <top style="double">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medium">
        <color indexed="64"/>
      </right>
      <top style="double">
        <color indexed="64"/>
      </top>
      <bottom/>
      <diagonal/>
    </border>
    <border>
      <left style="thin">
        <color indexed="64"/>
      </left>
      <right/>
      <top style="dotted">
        <color indexed="64"/>
      </top>
      <bottom style="double">
        <color indexed="64"/>
      </bottom>
      <diagonal/>
    </border>
    <border>
      <left/>
      <right style="thin">
        <color indexed="64"/>
      </right>
      <top style="dotted">
        <color indexed="64"/>
      </top>
      <bottom style="double">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style="thin">
        <color indexed="64"/>
      </right>
      <top style="dashed">
        <color indexed="64"/>
      </top>
      <bottom/>
      <diagonal/>
    </border>
    <border>
      <left/>
      <right style="thin">
        <color indexed="64"/>
      </right>
      <top style="dashed">
        <color indexed="64"/>
      </top>
      <bottom style="double">
        <color indexed="64"/>
      </bottom>
      <diagonal/>
    </border>
    <border>
      <left style="medium">
        <color indexed="64"/>
      </left>
      <right style="thin">
        <color indexed="64"/>
      </right>
      <top style="thin">
        <color indexed="64"/>
      </top>
      <bottom style="double">
        <color indexed="64"/>
      </bottom>
      <diagonal/>
    </border>
    <border>
      <left/>
      <right style="thin">
        <color indexed="64"/>
      </right>
      <top style="double">
        <color indexed="64"/>
      </top>
      <bottom style="dashed">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double">
        <color indexed="64"/>
      </top>
      <bottom style="thin">
        <color indexed="64"/>
      </bottom>
      <diagonal/>
    </border>
    <border>
      <left style="double">
        <color indexed="64"/>
      </left>
      <right/>
      <top style="thin">
        <color indexed="64"/>
      </top>
      <bottom/>
      <diagonal/>
    </border>
    <border>
      <left style="double">
        <color indexed="64"/>
      </left>
      <right/>
      <top/>
      <bottom style="thin">
        <color indexed="64"/>
      </bottom>
      <diagonal/>
    </border>
    <border>
      <left/>
      <right style="double">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bottom style="double">
        <color indexed="64"/>
      </bottom>
      <diagonal/>
    </border>
    <border>
      <left/>
      <right style="thin">
        <color indexed="64"/>
      </right>
      <top/>
      <bottom style="double">
        <color indexed="64"/>
      </bottom>
      <diagonal/>
    </border>
    <border>
      <left style="double">
        <color indexed="64"/>
      </left>
      <right/>
      <top/>
      <bottom/>
      <diagonal/>
    </border>
    <border>
      <left style="hair">
        <color indexed="64"/>
      </left>
      <right style="hair">
        <color indexed="64"/>
      </right>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diagonal/>
    </border>
    <border>
      <left style="hair">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double">
        <color indexed="64"/>
      </left>
      <right/>
      <top style="double">
        <color indexed="64"/>
      </top>
      <bottom/>
      <diagonal/>
    </border>
    <border>
      <left/>
      <right style="double">
        <color indexed="64"/>
      </right>
      <top style="double">
        <color indexed="64"/>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double">
        <color indexed="64"/>
      </bottom>
      <diagonal/>
    </border>
    <border>
      <left/>
      <right style="double">
        <color auto="1"/>
      </right>
      <top/>
      <bottom/>
      <diagonal/>
    </border>
    <border>
      <left style="double">
        <color auto="1"/>
      </left>
      <right/>
      <top/>
      <bottom style="double">
        <color auto="1"/>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bottom/>
      <diagonal/>
    </border>
    <border>
      <left/>
      <right/>
      <top style="hair">
        <color indexed="64"/>
      </top>
      <bottom style="hair">
        <color indexed="64"/>
      </bottom>
      <diagonal/>
    </border>
    <border>
      <left style="hair">
        <color indexed="64"/>
      </left>
      <right style="hair">
        <color indexed="64"/>
      </right>
      <top style="hair">
        <color indexed="64"/>
      </top>
      <bottom/>
      <diagonal/>
    </border>
    <border>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top style="thin">
        <color indexed="64"/>
      </top>
      <bottom/>
      <diagonal/>
    </border>
    <border>
      <left/>
      <right style="hair">
        <color indexed="64"/>
      </right>
      <top style="hair">
        <color indexed="64"/>
      </top>
      <bottom/>
      <diagonal/>
    </border>
    <border>
      <left style="thin">
        <color indexed="64"/>
      </left>
      <right style="double">
        <color indexed="64"/>
      </right>
      <top/>
      <bottom/>
      <diagonal/>
    </border>
    <border>
      <left style="hair">
        <color indexed="64"/>
      </left>
      <right/>
      <top/>
      <bottom style="thin">
        <color indexed="64"/>
      </bottom>
      <diagonal/>
    </border>
    <border>
      <left/>
      <right style="double">
        <color indexed="64"/>
      </right>
      <top style="hair">
        <color indexed="64"/>
      </top>
      <bottom style="hair">
        <color indexed="64"/>
      </bottom>
      <diagonal/>
    </border>
    <border>
      <left/>
      <right/>
      <top style="hair">
        <color indexed="64"/>
      </top>
      <bottom style="double">
        <color indexed="64"/>
      </bottom>
      <diagonal/>
    </border>
    <border>
      <left/>
      <right style="double">
        <color indexed="64"/>
      </right>
      <top style="hair">
        <color indexed="64"/>
      </top>
      <bottom style="double">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top style="thin">
        <color indexed="64"/>
      </top>
      <bottom style="thin">
        <color indexed="64"/>
      </bottom>
      <diagonal/>
    </border>
    <border>
      <left style="hair">
        <color indexed="64"/>
      </left>
      <right/>
      <top/>
      <bottom/>
      <diagonal/>
    </border>
    <border>
      <left style="double">
        <color indexed="64"/>
      </left>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thin">
        <color indexed="64"/>
      </top>
      <bottom style="thin">
        <color indexed="64"/>
      </bottom>
      <diagonal/>
    </border>
    <border>
      <left/>
      <right style="hair">
        <color indexed="64"/>
      </right>
      <top style="thin">
        <color indexed="64"/>
      </top>
      <bottom style="hair">
        <color indexed="64"/>
      </bottom>
      <diagonal/>
    </border>
  </borders>
  <cellStyleXfs count="45">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1" fillId="0" borderId="0"/>
    <xf numFmtId="0" fontId="1" fillId="0" borderId="0"/>
    <xf numFmtId="0" fontId="26" fillId="4" borderId="0" applyNumberFormat="0" applyBorder="0" applyAlignment="0" applyProtection="0">
      <alignment vertical="center"/>
    </xf>
    <xf numFmtId="0" fontId="69" fillId="0" borderId="0" applyNumberFormat="0" applyFill="0" applyBorder="0" applyAlignment="0" applyProtection="0">
      <alignment vertical="center"/>
    </xf>
  </cellStyleXfs>
  <cellXfs count="1494">
    <xf numFmtId="0" fontId="0" fillId="0" borderId="0" xfId="0">
      <alignment vertical="center"/>
    </xf>
    <xf numFmtId="0" fontId="5" fillId="0" borderId="0" xfId="41" applyFont="1"/>
    <xf numFmtId="0" fontId="0" fillId="0" borderId="0" xfId="0" applyAlignment="1">
      <alignment horizontal="center" vertical="center"/>
    </xf>
    <xf numFmtId="0" fontId="7" fillId="0" borderId="0" xfId="0" applyFont="1">
      <alignment vertical="center"/>
    </xf>
    <xf numFmtId="0" fontId="3" fillId="0" borderId="0" xfId="0" applyFont="1">
      <alignment vertical="center"/>
    </xf>
    <xf numFmtId="0" fontId="3" fillId="0" borderId="0" xfId="0" applyFont="1" applyAlignment="1">
      <alignment vertical="center" wrapText="1"/>
    </xf>
    <xf numFmtId="0" fontId="3" fillId="0" borderId="0" xfId="42" applyFont="1" applyAlignment="1">
      <alignment vertical="center"/>
    </xf>
    <xf numFmtId="0" fontId="5" fillId="0" borderId="0" xfId="42" applyFont="1" applyAlignment="1">
      <alignment vertical="center"/>
    </xf>
    <xf numFmtId="0" fontId="34" fillId="0" borderId="0" xfId="0" applyFont="1">
      <alignment vertical="center"/>
    </xf>
    <xf numFmtId="0" fontId="9" fillId="24" borderId="0" xfId="0" applyFont="1" applyFill="1">
      <alignment vertical="center"/>
    </xf>
    <xf numFmtId="0" fontId="0" fillId="24" borderId="0" xfId="0" applyFill="1" applyAlignment="1">
      <alignment horizontal="center" vertical="center"/>
    </xf>
    <xf numFmtId="0" fontId="0" fillId="24" borderId="0" xfId="0" applyFill="1">
      <alignment vertical="center"/>
    </xf>
    <xf numFmtId="0" fontId="29" fillId="0" borderId="15" xfId="0" applyFont="1" applyBorder="1" applyAlignment="1">
      <alignment horizontal="center" vertical="center"/>
    </xf>
    <xf numFmtId="0" fontId="38" fillId="25" borderId="16" xfId="0" applyFont="1" applyFill="1" applyBorder="1" applyAlignment="1">
      <alignment horizontal="center" vertical="center" wrapText="1"/>
    </xf>
    <xf numFmtId="0" fontId="38" fillId="25" borderId="17" xfId="0" applyFont="1" applyFill="1" applyBorder="1" applyAlignment="1">
      <alignment horizontal="center" vertical="center" wrapText="1"/>
    </xf>
    <xf numFmtId="0" fontId="38" fillId="25" borderId="18" xfId="0" applyFont="1" applyFill="1" applyBorder="1" applyAlignment="1">
      <alignment horizontal="center" vertical="center" wrapText="1"/>
    </xf>
    <xf numFmtId="0" fontId="38" fillId="25" borderId="19" xfId="0" applyFont="1" applyFill="1" applyBorder="1" applyAlignment="1">
      <alignment horizontal="center" vertical="center" wrapText="1"/>
    </xf>
    <xf numFmtId="0" fontId="29" fillId="0" borderId="20" xfId="0" applyFont="1" applyBorder="1" applyAlignment="1">
      <alignment horizontal="center" vertical="center"/>
    </xf>
    <xf numFmtId="0" fontId="29" fillId="0" borderId="14" xfId="0" applyFont="1" applyBorder="1" applyAlignment="1">
      <alignment horizontal="center" vertical="center"/>
    </xf>
    <xf numFmtId="0" fontId="29" fillId="0" borderId="24" xfId="0" applyFont="1" applyBorder="1" applyAlignment="1">
      <alignment horizontal="center" vertical="center" wrapText="1"/>
    </xf>
    <xf numFmtId="0" fontId="29" fillId="0" borderId="26" xfId="0" applyFont="1" applyBorder="1" applyAlignment="1">
      <alignment horizontal="center" vertical="center"/>
    </xf>
    <xf numFmtId="0" fontId="29" fillId="0" borderId="24" xfId="0" applyFont="1" applyBorder="1" applyAlignment="1">
      <alignment horizontal="center" vertical="center"/>
    </xf>
    <xf numFmtId="176" fontId="0" fillId="25" borderId="30" xfId="0" applyNumberFormat="1" applyFill="1" applyBorder="1" applyAlignment="1">
      <alignment horizontal="center" vertical="center"/>
    </xf>
    <xf numFmtId="176" fontId="0" fillId="25" borderId="31" xfId="0" applyNumberFormat="1" applyFill="1" applyBorder="1" applyAlignment="1">
      <alignment horizontal="center" vertical="center"/>
    </xf>
    <xf numFmtId="176" fontId="0" fillId="25" borderId="32" xfId="0" applyNumberFormat="1" applyFill="1" applyBorder="1" applyAlignment="1">
      <alignment horizontal="center" vertical="center"/>
    </xf>
    <xf numFmtId="0" fontId="29" fillId="0" borderId="33" xfId="0" applyFont="1" applyBorder="1" applyAlignment="1">
      <alignment horizontal="center" vertical="center" wrapText="1"/>
    </xf>
    <xf numFmtId="0" fontId="0" fillId="25" borderId="34" xfId="0" applyFill="1" applyBorder="1">
      <alignment vertical="center"/>
    </xf>
    <xf numFmtId="0" fontId="7" fillId="0" borderId="0" xfId="0" applyFont="1" applyAlignment="1">
      <alignment horizontal="right" vertical="center" wrapText="1"/>
    </xf>
    <xf numFmtId="176" fontId="39" fillId="0" borderId="36" xfId="0" applyNumberFormat="1" applyFont="1" applyBorder="1" applyAlignment="1">
      <alignment horizontal="center" vertical="center"/>
    </xf>
    <xf numFmtId="176" fontId="39" fillId="0" borderId="37" xfId="0" applyNumberFormat="1" applyFont="1" applyBorder="1" applyAlignment="1">
      <alignment horizontal="center" vertical="center"/>
    </xf>
    <xf numFmtId="176" fontId="33" fillId="0" borderId="38" xfId="0" applyNumberFormat="1" applyFont="1" applyBorder="1" applyAlignment="1">
      <alignment horizontal="center" vertical="center"/>
    </xf>
    <xf numFmtId="176" fontId="39" fillId="0" borderId="11" xfId="0" applyNumberFormat="1" applyFont="1" applyBorder="1" applyAlignment="1">
      <alignment horizontal="center" vertical="center"/>
    </xf>
    <xf numFmtId="176" fontId="39" fillId="0" borderId="12" xfId="0" applyNumberFormat="1" applyFont="1" applyBorder="1" applyAlignment="1">
      <alignment horizontal="center" vertical="center"/>
    </xf>
    <xf numFmtId="176" fontId="33" fillId="0" borderId="39" xfId="0" applyNumberFormat="1" applyFont="1" applyBorder="1" applyAlignment="1">
      <alignment horizontal="center" vertical="center"/>
    </xf>
    <xf numFmtId="176" fontId="39" fillId="0" borderId="17" xfId="0" applyNumberFormat="1" applyFont="1" applyBorder="1" applyAlignment="1">
      <alignment horizontal="center" vertical="center"/>
    </xf>
    <xf numFmtId="176" fontId="39" fillId="0" borderId="16" xfId="0" applyNumberFormat="1" applyFont="1" applyBorder="1" applyAlignment="1">
      <alignment horizontal="center" vertical="center"/>
    </xf>
    <xf numFmtId="176" fontId="33" fillId="0" borderId="40" xfId="0" applyNumberFormat="1" applyFont="1" applyBorder="1" applyAlignment="1">
      <alignment horizontal="center" vertical="center"/>
    </xf>
    <xf numFmtId="0" fontId="39" fillId="0" borderId="41" xfId="0" applyFont="1" applyBorder="1" applyAlignment="1">
      <alignment horizontal="center" vertical="center"/>
    </xf>
    <xf numFmtId="0" fontId="39" fillId="0" borderId="42" xfId="0" applyFont="1" applyBorder="1" applyAlignment="1">
      <alignment horizontal="center" vertical="center"/>
    </xf>
    <xf numFmtId="180" fontId="34" fillId="0" borderId="35" xfId="0" applyNumberFormat="1" applyFont="1" applyBorder="1" applyAlignment="1">
      <alignment horizontal="center" vertical="center"/>
    </xf>
    <xf numFmtId="0" fontId="4" fillId="0" borderId="0" xfId="42" applyFont="1" applyAlignment="1">
      <alignment horizontal="center" vertical="center"/>
    </xf>
    <xf numFmtId="0" fontId="28" fillId="0" borderId="0" xfId="42" applyFont="1" applyAlignment="1">
      <alignment vertical="center"/>
    </xf>
    <xf numFmtId="0" fontId="28" fillId="0" borderId="0" xfId="42" applyFont="1" applyAlignment="1">
      <alignment horizontal="center" vertical="center"/>
    </xf>
    <xf numFmtId="0" fontId="36" fillId="0" borderId="0" xfId="42" applyFont="1" applyAlignment="1">
      <alignment vertical="center"/>
    </xf>
    <xf numFmtId="0" fontId="37" fillId="0" borderId="18" xfId="42" applyFont="1" applyBorder="1" applyAlignment="1">
      <alignment horizontal="center" vertical="center" wrapText="1"/>
    </xf>
    <xf numFmtId="0" fontId="37" fillId="0" borderId="0" xfId="42" applyFont="1" applyAlignment="1">
      <alignment horizontal="left" vertical="center" wrapText="1"/>
    </xf>
    <xf numFmtId="0" fontId="37" fillId="0" borderId="14" xfId="42" applyFont="1" applyBorder="1" applyAlignment="1">
      <alignment horizontal="center" vertical="center" wrapText="1"/>
    </xf>
    <xf numFmtId="0" fontId="37" fillId="0" borderId="0" xfId="42" applyFont="1" applyAlignment="1">
      <alignment horizontal="center" vertical="center" wrapText="1"/>
    </xf>
    <xf numFmtId="0" fontId="37" fillId="0" borderId="0" xfId="42" applyFont="1" applyAlignment="1">
      <alignment horizontal="justify" vertical="center" wrapText="1"/>
    </xf>
    <xf numFmtId="3" fontId="37" fillId="0" borderId="0" xfId="42" applyNumberFormat="1" applyFont="1" applyAlignment="1">
      <alignment horizontal="center" vertical="center" wrapText="1"/>
    </xf>
    <xf numFmtId="0" fontId="8" fillId="0" borderId="0" xfId="0" applyFont="1">
      <alignment vertical="center"/>
    </xf>
    <xf numFmtId="0" fontId="8" fillId="0" borderId="0" xfId="0" applyFont="1" applyAlignment="1">
      <alignment horizontal="left" vertical="center"/>
    </xf>
    <xf numFmtId="0" fontId="0" fillId="0" borderId="0" xfId="0" applyAlignment="1">
      <alignment vertical="center" wrapText="1"/>
    </xf>
    <xf numFmtId="0" fontId="3" fillId="0" borderId="0" xfId="42" applyFont="1" applyAlignment="1">
      <alignment horizontal="left" vertical="center" shrinkToFit="1"/>
    </xf>
    <xf numFmtId="0" fontId="28" fillId="26" borderId="0" xfId="0" applyFont="1" applyFill="1" applyAlignment="1" applyProtection="1">
      <alignment horizontal="right" vertical="center"/>
      <protection locked="0"/>
    </xf>
    <xf numFmtId="0" fontId="0" fillId="0" borderId="12" xfId="0" applyBorder="1">
      <alignment vertical="center"/>
    </xf>
    <xf numFmtId="0" fontId="0" fillId="0" borderId="12" xfId="0" applyBorder="1" applyAlignment="1">
      <alignment horizontal="center" vertical="center"/>
    </xf>
    <xf numFmtId="0" fontId="0" fillId="0" borderId="0" xfId="0" applyAlignment="1">
      <alignment horizontal="right" vertical="center"/>
    </xf>
    <xf numFmtId="0" fontId="0" fillId="0" borderId="0" xfId="0" quotePrefix="1" applyAlignment="1">
      <alignment horizontal="right" vertical="center"/>
    </xf>
    <xf numFmtId="0" fontId="0" fillId="0" borderId="0" xfId="0" applyAlignment="1">
      <alignment horizontal="left" vertical="center"/>
    </xf>
    <xf numFmtId="0" fontId="7" fillId="0" borderId="12" xfId="0" applyFont="1" applyBorder="1" applyAlignment="1">
      <alignment horizontal="left" vertical="center"/>
    </xf>
    <xf numFmtId="0" fontId="7" fillId="0" borderId="12" xfId="0" quotePrefix="1" applyFont="1" applyBorder="1" applyAlignment="1">
      <alignment horizontal="left" vertical="center"/>
    </xf>
    <xf numFmtId="0" fontId="7" fillId="0" borderId="0" xfId="0" applyFont="1" applyAlignment="1">
      <alignment vertical="center" wrapText="1"/>
    </xf>
    <xf numFmtId="183" fontId="29" fillId="0" borderId="48" xfId="0" applyNumberFormat="1" applyFont="1" applyBorder="1" applyAlignment="1">
      <alignment horizontal="right" vertical="center" shrinkToFit="1"/>
    </xf>
    <xf numFmtId="184" fontId="29" fillId="0" borderId="49" xfId="0" applyNumberFormat="1" applyFont="1" applyBorder="1" applyAlignment="1">
      <alignment vertical="center" shrinkToFit="1"/>
    </xf>
    <xf numFmtId="0" fontId="7" fillId="0" borderId="0" xfId="0" applyFont="1" applyAlignment="1">
      <alignment horizontal="left" vertical="center"/>
    </xf>
    <xf numFmtId="0" fontId="7" fillId="0" borderId="51" xfId="0" applyFont="1" applyBorder="1" applyAlignment="1">
      <alignment horizontal="center" vertical="center"/>
    </xf>
    <xf numFmtId="176" fontId="29" fillId="0" borderId="37" xfId="0" applyNumberFormat="1" applyFont="1" applyBorder="1" applyAlignment="1">
      <alignment horizontal="center" vertical="center"/>
    </xf>
    <xf numFmtId="0" fontId="29" fillId="0" borderId="54" xfId="0" applyFont="1" applyBorder="1" applyAlignment="1">
      <alignment horizontal="center" vertical="center"/>
    </xf>
    <xf numFmtId="0" fontId="29" fillId="0" borderId="37" xfId="0" applyFont="1" applyBorder="1" applyAlignment="1">
      <alignment horizontal="center" vertical="center"/>
    </xf>
    <xf numFmtId="0" fontId="6" fillId="0" borderId="55" xfId="0" applyFont="1" applyBorder="1" applyAlignment="1">
      <alignment horizontal="center" vertical="center" wrapText="1"/>
    </xf>
    <xf numFmtId="0" fontId="6" fillId="0" borderId="37" xfId="0" applyFont="1" applyBorder="1" applyAlignment="1">
      <alignment horizontal="center" vertical="center" wrapText="1"/>
    </xf>
    <xf numFmtId="0" fontId="9" fillId="0" borderId="38" xfId="0" applyFont="1" applyBorder="1" applyAlignment="1">
      <alignment horizontal="center" vertical="center" wrapText="1"/>
    </xf>
    <xf numFmtId="0" fontId="29" fillId="0" borderId="56" xfId="0" applyFont="1" applyBorder="1">
      <alignment vertical="center"/>
    </xf>
    <xf numFmtId="0" fontId="29" fillId="0" borderId="57" xfId="0" applyFont="1" applyBorder="1">
      <alignment vertical="center"/>
    </xf>
    <xf numFmtId="180" fontId="0" fillId="0" borderId="12" xfId="0" applyNumberFormat="1" applyBorder="1" applyAlignment="1">
      <alignment horizontal="center" vertical="center"/>
    </xf>
    <xf numFmtId="0" fontId="29" fillId="0" borderId="14" xfId="0" applyFont="1" applyBorder="1" applyAlignment="1">
      <alignment horizontal="center" vertical="center" wrapText="1"/>
    </xf>
    <xf numFmtId="0" fontId="29" fillId="0" borderId="13" xfId="0" applyFont="1" applyBorder="1" applyAlignment="1">
      <alignment horizontal="center" vertical="center" wrapText="1"/>
    </xf>
    <xf numFmtId="0" fontId="29" fillId="0" borderId="20" xfId="0" applyFont="1" applyBorder="1" applyAlignment="1">
      <alignment horizontal="center" vertical="center" wrapText="1"/>
    </xf>
    <xf numFmtId="185" fontId="0" fillId="0" borderId="60" xfId="0" applyNumberFormat="1" applyBorder="1" applyAlignment="1">
      <alignment horizontal="center" vertical="center"/>
    </xf>
    <xf numFmtId="185" fontId="0" fillId="0" borderId="61" xfId="0" applyNumberFormat="1" applyBorder="1" applyAlignment="1">
      <alignment horizontal="center" vertical="center"/>
    </xf>
    <xf numFmtId="185" fontId="0" fillId="0" borderId="62" xfId="0" applyNumberFormat="1" applyBorder="1" applyAlignment="1">
      <alignment horizontal="center" vertical="center"/>
    </xf>
    <xf numFmtId="185" fontId="0" fillId="0" borderId="63" xfId="0" applyNumberFormat="1" applyBorder="1" applyAlignment="1">
      <alignment horizontal="center" vertical="center"/>
    </xf>
    <xf numFmtId="4" fontId="0" fillId="0" borderId="0" xfId="0" applyNumberFormat="1">
      <alignment vertical="center"/>
    </xf>
    <xf numFmtId="179" fontId="0" fillId="0" borderId="0" xfId="0" applyNumberFormat="1">
      <alignment vertical="center"/>
    </xf>
    <xf numFmtId="0" fontId="37" fillId="0" borderId="67" xfId="42" applyFont="1" applyBorder="1" applyAlignment="1">
      <alignment horizontal="center" vertical="center" wrapText="1"/>
    </xf>
    <xf numFmtId="182" fontId="37" fillId="0" borderId="68" xfId="42" applyNumberFormat="1" applyFont="1" applyBorder="1" applyAlignment="1">
      <alignment horizontal="center" vertical="center" wrapText="1"/>
    </xf>
    <xf numFmtId="0" fontId="37" fillId="0" borderId="69" xfId="42" applyFont="1" applyBorder="1" applyAlignment="1">
      <alignment horizontal="center" vertical="center" wrapText="1"/>
    </xf>
    <xf numFmtId="0" fontId="37" fillId="0" borderId="71" xfId="42" applyFont="1" applyBorder="1" applyAlignment="1">
      <alignment horizontal="center" vertical="center" wrapText="1"/>
    </xf>
    <xf numFmtId="0" fontId="37" fillId="0" borderId="44" xfId="42" applyFont="1" applyBorder="1" applyAlignment="1">
      <alignment horizontal="center" vertical="center" wrapText="1"/>
    </xf>
    <xf numFmtId="176" fontId="0" fillId="25" borderId="72" xfId="0" applyNumberFormat="1" applyFill="1" applyBorder="1" applyAlignment="1">
      <alignment horizontal="center" vertical="center"/>
    </xf>
    <xf numFmtId="176" fontId="39" fillId="0" borderId="73" xfId="0" applyNumberFormat="1" applyFont="1" applyBorder="1" applyAlignment="1">
      <alignment horizontal="center" vertical="center"/>
    </xf>
    <xf numFmtId="176" fontId="39" fillId="0" borderId="18" xfId="0" applyNumberFormat="1" applyFont="1" applyBorder="1" applyAlignment="1">
      <alignment horizontal="center" vertical="center"/>
    </xf>
    <xf numFmtId="176" fontId="33" fillId="0" borderId="19" xfId="0" applyNumberFormat="1" applyFont="1" applyBorder="1" applyAlignment="1">
      <alignment horizontal="center" vertical="center"/>
    </xf>
    <xf numFmtId="0" fontId="39" fillId="0" borderId="74" xfId="0" applyFont="1" applyBorder="1" applyAlignment="1">
      <alignment horizontal="center" vertical="center"/>
    </xf>
    <xf numFmtId="185" fontId="0" fillId="0" borderId="79" xfId="0" applyNumberFormat="1" applyBorder="1" applyAlignment="1">
      <alignment horizontal="center" vertical="center"/>
    </xf>
    <xf numFmtId="0" fontId="29" fillId="0" borderId="80" xfId="0" applyFont="1" applyBorder="1" applyAlignment="1">
      <alignment vertical="center" wrapText="1"/>
    </xf>
    <xf numFmtId="177" fontId="0" fillId="0" borderId="81" xfId="0" applyNumberFormat="1" applyBorder="1" applyAlignment="1">
      <alignment horizontal="center" vertical="center"/>
    </xf>
    <xf numFmtId="0" fontId="29" fillId="0" borderId="56" xfId="0" applyFont="1" applyBorder="1" applyAlignment="1">
      <alignment vertical="center" wrapText="1"/>
    </xf>
    <xf numFmtId="177" fontId="0" fillId="0" borderId="82" xfId="0" applyNumberFormat="1" applyBorder="1" applyAlignment="1">
      <alignment horizontal="center" vertical="center"/>
    </xf>
    <xf numFmtId="0" fontId="29" fillId="0" borderId="83" xfId="0" applyFont="1" applyBorder="1" applyAlignment="1">
      <alignment vertical="center" wrapText="1"/>
    </xf>
    <xf numFmtId="177" fontId="0" fillId="0" borderId="84" xfId="0" applyNumberFormat="1" applyBorder="1" applyAlignment="1">
      <alignment horizontal="center" vertical="center"/>
    </xf>
    <xf numFmtId="4" fontId="0" fillId="0" borderId="85" xfId="0" applyNumberFormat="1" applyBorder="1" applyAlignment="1">
      <alignment horizontal="center" vertical="center"/>
    </xf>
    <xf numFmtId="4" fontId="0" fillId="0" borderId="65" xfId="0" applyNumberFormat="1" applyBorder="1" applyAlignment="1">
      <alignment horizontal="center" vertical="center"/>
    </xf>
    <xf numFmtId="4" fontId="0" fillId="0" borderId="86" xfId="0" applyNumberFormat="1" applyBorder="1" applyAlignment="1">
      <alignment horizontal="center" vertical="center"/>
    </xf>
    <xf numFmtId="181" fontId="0" fillId="0" borderId="87" xfId="0" applyNumberFormat="1" applyBorder="1" applyAlignment="1">
      <alignment horizontal="center" vertical="center"/>
    </xf>
    <xf numFmtId="4" fontId="0" fillId="0" borderId="64" xfId="0" applyNumberFormat="1" applyBorder="1" applyAlignment="1">
      <alignment horizontal="center" vertical="center"/>
    </xf>
    <xf numFmtId="177" fontId="0" fillId="0" borderId="21" xfId="0" applyNumberFormat="1" applyBorder="1" applyAlignment="1">
      <alignment horizontal="center" vertical="center"/>
    </xf>
    <xf numFmtId="177" fontId="0" fillId="0" borderId="22" xfId="0" applyNumberFormat="1" applyBorder="1" applyAlignment="1">
      <alignment horizontal="center" vertical="center"/>
    </xf>
    <xf numFmtId="177" fontId="0" fillId="0" borderId="23" xfId="0" applyNumberFormat="1" applyBorder="1" applyAlignment="1">
      <alignment horizontal="center" vertical="center"/>
    </xf>
    <xf numFmtId="177" fontId="0" fillId="0" borderId="25" xfId="0" applyNumberFormat="1" applyBorder="1" applyAlignment="1">
      <alignment horizontal="center" vertical="center" wrapText="1"/>
    </xf>
    <xf numFmtId="177" fontId="0" fillId="0" borderId="27" xfId="0" applyNumberFormat="1" applyBorder="1" applyAlignment="1">
      <alignment horizontal="center" vertical="center"/>
    </xf>
    <xf numFmtId="177" fontId="0" fillId="0" borderId="53" xfId="0" applyNumberFormat="1" applyBorder="1" applyAlignment="1">
      <alignment horizontal="center" vertical="center"/>
    </xf>
    <xf numFmtId="177" fontId="0" fillId="0" borderId="28" xfId="0" applyNumberFormat="1" applyBorder="1" applyAlignment="1">
      <alignment horizontal="center" vertical="center"/>
    </xf>
    <xf numFmtId="177" fontId="0" fillId="0" borderId="29" xfId="0" applyNumberFormat="1" applyBorder="1" applyAlignment="1">
      <alignment horizontal="center" vertical="center"/>
    </xf>
    <xf numFmtId="0" fontId="0" fillId="0" borderId="12" xfId="0" quotePrefix="1" applyBorder="1" applyAlignment="1">
      <alignment horizontal="center" vertical="center"/>
    </xf>
    <xf numFmtId="0" fontId="0" fillId="0" borderId="89" xfId="0" applyBorder="1" applyAlignment="1">
      <alignment vertical="center" wrapText="1"/>
    </xf>
    <xf numFmtId="177" fontId="29" fillId="0" borderId="57" xfId="0" applyNumberFormat="1" applyFont="1" applyBorder="1" applyAlignment="1">
      <alignment horizontal="center" vertical="center" shrinkToFit="1"/>
    </xf>
    <xf numFmtId="177" fontId="0" fillId="0" borderId="90" xfId="0" applyNumberFormat="1" applyBorder="1" applyAlignment="1">
      <alignment horizontal="center" vertical="center"/>
    </xf>
    <xf numFmtId="0" fontId="0" fillId="0" borderId="91" xfId="0" applyBorder="1" applyAlignment="1">
      <alignment vertical="center" wrapText="1"/>
    </xf>
    <xf numFmtId="177" fontId="29" fillId="0" borderId="56" xfId="0" applyNumberFormat="1" applyFont="1" applyBorder="1" applyAlignment="1">
      <alignment horizontal="center" vertical="center" shrinkToFit="1"/>
    </xf>
    <xf numFmtId="177" fontId="0" fillId="0" borderId="92" xfId="0" applyNumberFormat="1" applyBorder="1" applyAlignment="1">
      <alignment horizontal="center" vertical="center"/>
    </xf>
    <xf numFmtId="0" fontId="29" fillId="0" borderId="83" xfId="0" applyFont="1" applyBorder="1" applyAlignment="1">
      <alignment horizontal="center" vertical="center" shrinkToFit="1"/>
    </xf>
    <xf numFmtId="177" fontId="0" fillId="0" borderId="93" xfId="0" applyNumberFormat="1" applyBorder="1" applyAlignment="1">
      <alignment horizontal="center" vertical="center"/>
    </xf>
    <xf numFmtId="0" fontId="29" fillId="0" borderId="54" xfId="0" applyFont="1" applyBorder="1" applyAlignment="1">
      <alignment horizontal="center" vertical="center" wrapText="1"/>
    </xf>
    <xf numFmtId="0" fontId="54" fillId="0" borderId="0" xfId="0" applyFont="1">
      <alignment vertical="center"/>
    </xf>
    <xf numFmtId="0" fontId="54" fillId="0" borderId="0" xfId="0" applyFont="1" applyAlignment="1">
      <alignment vertical="center" wrapText="1"/>
    </xf>
    <xf numFmtId="0" fontId="0" fillId="0" borderId="12" xfId="0" applyBorder="1" applyAlignment="1">
      <alignment vertical="center" wrapText="1"/>
    </xf>
    <xf numFmtId="49" fontId="8" fillId="0" borderId="0" xfId="0" applyNumberFormat="1" applyFont="1" applyAlignment="1">
      <alignment horizontal="right" vertical="center"/>
    </xf>
    <xf numFmtId="0" fontId="0" fillId="0" borderId="0" xfId="0" applyAlignment="1">
      <alignment vertical="center" wrapText="1" shrinkToFit="1"/>
    </xf>
    <xf numFmtId="0" fontId="3" fillId="0" borderId="73" xfId="0" applyFont="1" applyBorder="1" applyAlignment="1">
      <alignment vertical="center" wrapText="1"/>
    </xf>
    <xf numFmtId="0" fontId="3" fillId="0" borderId="0" xfId="0" applyFont="1" applyAlignment="1">
      <alignment horizontal="center" vertical="center" wrapText="1"/>
    </xf>
    <xf numFmtId="0" fontId="3" fillId="0" borderId="0" xfId="0" applyFont="1" applyAlignment="1">
      <alignment horizontal="right" vertical="center" wrapText="1"/>
    </xf>
    <xf numFmtId="0" fontId="27" fillId="0" borderId="51" xfId="0" applyFont="1" applyBorder="1" applyAlignment="1">
      <alignment vertical="center" wrapText="1"/>
    </xf>
    <xf numFmtId="0" fontId="27" fillId="0" borderId="51" xfId="0" applyFont="1" applyBorder="1">
      <alignment vertical="center"/>
    </xf>
    <xf numFmtId="0" fontId="3" fillId="0" borderId="0" xfId="0" applyFont="1" applyAlignment="1">
      <alignment horizontal="center" wrapText="1"/>
    </xf>
    <xf numFmtId="0" fontId="27" fillId="0" borderId="0" xfId="0" applyFont="1">
      <alignment vertical="center"/>
    </xf>
    <xf numFmtId="0" fontId="27" fillId="0" borderId="0" xfId="0" applyFont="1" applyAlignment="1">
      <alignment vertical="center" wrapText="1"/>
    </xf>
    <xf numFmtId="0" fontId="3" fillId="0" borderId="79" xfId="0" applyFont="1" applyBorder="1" applyAlignment="1">
      <alignment horizontal="center" vertical="center" shrinkToFit="1"/>
    </xf>
    <xf numFmtId="0" fontId="3" fillId="0" borderId="0" xfId="0" applyFont="1" applyAlignment="1">
      <alignment horizontal="center" vertical="center" shrinkToFit="1"/>
    </xf>
    <xf numFmtId="0" fontId="3" fillId="0" borderId="29" xfId="0" applyFont="1" applyBorder="1" applyAlignment="1">
      <alignment horizontal="center" vertical="center" shrinkToFit="1"/>
    </xf>
    <xf numFmtId="0" fontId="3" fillId="0" borderId="29" xfId="0" applyFont="1" applyBorder="1" applyAlignment="1">
      <alignment horizontal="center" vertical="center"/>
    </xf>
    <xf numFmtId="0" fontId="3" fillId="0" borderId="0" xfId="0" applyFont="1" applyAlignment="1">
      <alignment horizontal="center" vertical="center"/>
    </xf>
    <xf numFmtId="0" fontId="3" fillId="0" borderId="51" xfId="0" applyFont="1" applyBorder="1" applyAlignment="1">
      <alignment horizontal="right" vertical="center" wrapText="1"/>
    </xf>
    <xf numFmtId="0" fontId="50" fillId="0" borderId="0" xfId="0" applyFont="1">
      <alignment vertical="center"/>
    </xf>
    <xf numFmtId="0" fontId="50" fillId="0" borderId="0" xfId="0" applyFont="1" applyAlignment="1">
      <alignment vertical="center" wrapText="1"/>
    </xf>
    <xf numFmtId="0" fontId="3" fillId="0" borderId="0" xfId="0" applyFont="1" applyAlignment="1">
      <alignment wrapText="1"/>
    </xf>
    <xf numFmtId="0" fontId="3" fillId="0" borderId="66" xfId="0" applyFont="1" applyBorder="1" applyAlignment="1">
      <alignment horizontal="center" vertical="center" shrinkToFit="1"/>
    </xf>
    <xf numFmtId="0" fontId="3" fillId="0" borderId="5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86" xfId="0" applyFont="1" applyBorder="1" applyAlignment="1">
      <alignment horizontal="center" vertical="center" shrinkToFi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51" fillId="0" borderId="0" xfId="0" applyFont="1" applyAlignment="1">
      <alignment vertical="center" wrapText="1"/>
    </xf>
    <xf numFmtId="0" fontId="3" fillId="0" borderId="0" xfId="0" applyFont="1" applyAlignment="1"/>
    <xf numFmtId="0" fontId="3" fillId="0" borderId="0" xfId="0" applyFont="1" applyAlignment="1">
      <alignment horizontal="left" wrapText="1"/>
    </xf>
    <xf numFmtId="0" fontId="0" fillId="26" borderId="0" xfId="0" applyFill="1" applyProtection="1">
      <alignment vertical="center"/>
      <protection locked="0"/>
    </xf>
    <xf numFmtId="0" fontId="3" fillId="26" borderId="0" xfId="0" applyFont="1" applyFill="1" applyAlignment="1" applyProtection="1">
      <alignment horizontal="left" vertical="center" shrinkToFit="1"/>
      <protection locked="0"/>
    </xf>
    <xf numFmtId="0" fontId="3" fillId="0" borderId="73" xfId="0" applyFont="1" applyBorder="1" applyAlignment="1">
      <alignment horizontal="center" vertical="center" shrinkToFit="1"/>
    </xf>
    <xf numFmtId="0" fontId="3" fillId="0" borderId="10" xfId="0" applyFont="1" applyBorder="1" applyAlignment="1">
      <alignment horizontal="left" vertical="center" shrinkToFit="1"/>
    </xf>
    <xf numFmtId="0" fontId="3" fillId="0" borderId="0" xfId="0" applyFont="1" applyAlignment="1">
      <alignment horizontal="left" vertical="center" shrinkToFit="1"/>
    </xf>
    <xf numFmtId="0" fontId="3" fillId="0" borderId="51" xfId="0" applyFont="1" applyBorder="1" applyAlignment="1">
      <alignment horizontal="left" vertical="center" shrinkToFit="1"/>
    </xf>
    <xf numFmtId="0" fontId="3" fillId="0" borderId="22" xfId="0" applyFont="1" applyBorder="1" applyAlignment="1">
      <alignment horizontal="center" vertical="center" shrinkToFit="1"/>
    </xf>
    <xf numFmtId="0" fontId="3" fillId="0" borderId="8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3" xfId="0" applyFont="1" applyBorder="1" applyAlignment="1">
      <alignment horizontal="center" vertical="center" wrapText="1"/>
    </xf>
    <xf numFmtId="0" fontId="3" fillId="0" borderId="0" xfId="0" applyFont="1" applyAlignment="1" applyProtection="1">
      <alignment vertical="center" shrinkToFit="1"/>
      <protection locked="0"/>
    </xf>
    <xf numFmtId="0" fontId="3" fillId="0" borderId="0" xfId="0" applyFont="1" applyAlignment="1" applyProtection="1">
      <alignment horizontal="center" vertical="center" shrinkToFit="1"/>
      <protection locked="0"/>
    </xf>
    <xf numFmtId="0" fontId="3" fillId="0" borderId="0" xfId="0" applyFont="1" applyAlignment="1" applyProtection="1">
      <alignment horizontal="center" vertical="center" wrapText="1" shrinkToFit="1"/>
      <protection locked="0"/>
    </xf>
    <xf numFmtId="0" fontId="3" fillId="0" borderId="0" xfId="0" applyFont="1" applyAlignment="1" applyProtection="1">
      <alignment vertical="center" wrapText="1" shrinkToFit="1"/>
      <protection locked="0"/>
    </xf>
    <xf numFmtId="0" fontId="3" fillId="0" borderId="13" xfId="0" applyFont="1" applyBorder="1" applyAlignment="1">
      <alignment horizontal="center" vertical="center" wrapText="1"/>
    </xf>
    <xf numFmtId="0" fontId="3" fillId="0" borderId="18" xfId="0" applyFont="1" applyBorder="1" applyAlignment="1">
      <alignment vertical="center" wrapText="1"/>
    </xf>
    <xf numFmtId="0" fontId="3" fillId="0" borderId="14" xfId="0" applyFont="1" applyBorder="1" applyAlignment="1">
      <alignment vertical="center" wrapText="1"/>
    </xf>
    <xf numFmtId="0" fontId="3" fillId="0" borderId="0" xfId="0" applyFont="1" applyAlignment="1">
      <alignment horizontal="center" vertical="center" wrapText="1" shrinkToFit="1"/>
    </xf>
    <xf numFmtId="0" fontId="27" fillId="0" borderId="10" xfId="0" applyFont="1" applyBorder="1">
      <alignment vertical="center"/>
    </xf>
    <xf numFmtId="0" fontId="27" fillId="0" borderId="73" xfId="0" applyFont="1" applyBorder="1">
      <alignment vertical="center"/>
    </xf>
    <xf numFmtId="0" fontId="3" fillId="0" borderId="13" xfId="0" applyFont="1" applyBorder="1" applyAlignment="1">
      <alignment vertical="center" wrapText="1"/>
    </xf>
    <xf numFmtId="0" fontId="27" fillId="0" borderId="86" xfId="0" applyFont="1" applyBorder="1">
      <alignment vertical="center"/>
    </xf>
    <xf numFmtId="0" fontId="3" fillId="0" borderId="79" xfId="0" applyFont="1" applyBorder="1" applyAlignment="1">
      <alignment horizontal="center" vertical="center" wrapText="1"/>
    </xf>
    <xf numFmtId="0" fontId="3" fillId="0" borderId="0" xfId="0" applyFont="1" applyAlignment="1">
      <alignment vertical="center" shrinkToFit="1"/>
    </xf>
    <xf numFmtId="0" fontId="3" fillId="0" borderId="86" xfId="0" applyFont="1" applyBorder="1" applyAlignment="1">
      <alignment vertical="center" shrinkToFit="1"/>
    </xf>
    <xf numFmtId="0" fontId="3" fillId="0" borderId="22" xfId="0" applyFont="1" applyBorder="1" applyAlignment="1">
      <alignment vertical="center" shrinkToFit="1"/>
    </xf>
    <xf numFmtId="0" fontId="3" fillId="0" borderId="144" xfId="0" applyFont="1" applyBorder="1" applyAlignment="1">
      <alignment vertical="center" wrapText="1"/>
    </xf>
    <xf numFmtId="0" fontId="3" fillId="0" borderId="145" xfId="0" applyFont="1" applyBorder="1" applyAlignment="1">
      <alignment horizontal="center" vertical="center" wrapText="1"/>
    </xf>
    <xf numFmtId="0" fontId="3" fillId="0" borderId="146" xfId="0" applyFont="1" applyBorder="1" applyAlignment="1">
      <alignment vertical="center" wrapText="1"/>
    </xf>
    <xf numFmtId="0" fontId="3" fillId="0" borderId="147" xfId="0" applyFont="1" applyBorder="1" applyAlignment="1">
      <alignment vertical="center" wrapText="1"/>
    </xf>
    <xf numFmtId="4" fontId="3" fillId="0" borderId="148" xfId="0" applyNumberFormat="1" applyFont="1" applyBorder="1" applyAlignment="1">
      <alignment vertical="center" shrinkToFit="1"/>
    </xf>
    <xf numFmtId="4" fontId="3" fillId="0" borderId="149" xfId="0" applyNumberFormat="1" applyFont="1" applyBorder="1" applyAlignment="1">
      <alignment vertical="center" shrinkToFit="1"/>
    </xf>
    <xf numFmtId="4" fontId="3" fillId="0" borderId="150" xfId="0" applyNumberFormat="1" applyFont="1" applyBorder="1" applyAlignment="1">
      <alignment vertical="center" shrinkToFit="1"/>
    </xf>
    <xf numFmtId="0" fontId="3" fillId="0" borderId="145" xfId="0" applyFont="1" applyBorder="1" applyAlignment="1">
      <alignment vertical="center" wrapText="1"/>
    </xf>
    <xf numFmtId="0" fontId="3" fillId="0" borderId="148" xfId="0" applyFont="1" applyBorder="1" applyAlignment="1">
      <alignment vertical="center" wrapText="1"/>
    </xf>
    <xf numFmtId="0" fontId="3" fillId="0" borderId="149" xfId="0" applyFont="1" applyBorder="1" applyAlignment="1">
      <alignment vertical="center" wrapText="1"/>
    </xf>
    <xf numFmtId="0" fontId="3" fillId="0" borderId="150" xfId="0" applyFont="1" applyBorder="1" applyAlignment="1">
      <alignment vertical="center" wrapText="1"/>
    </xf>
    <xf numFmtId="0" fontId="3" fillId="0" borderId="145" xfId="0" applyFont="1" applyBorder="1" applyAlignment="1">
      <alignment vertical="center" shrinkToFit="1"/>
    </xf>
    <xf numFmtId="0" fontId="3" fillId="0" borderId="151" xfId="0" applyFont="1" applyBorder="1" applyAlignment="1">
      <alignment vertical="center" wrapText="1"/>
    </xf>
    <xf numFmtId="0" fontId="3" fillId="0" borderId="152" xfId="0" applyFont="1" applyBorder="1" applyAlignment="1">
      <alignment vertical="center" wrapText="1"/>
    </xf>
    <xf numFmtId="0" fontId="3" fillId="0" borderId="13" xfId="0" applyFont="1" applyBorder="1" applyAlignment="1">
      <alignment vertical="center" shrinkToFit="1"/>
    </xf>
    <xf numFmtId="0" fontId="3" fillId="0" borderId="14" xfId="0" applyFont="1" applyBorder="1" applyAlignment="1">
      <alignment vertical="center" shrinkToFit="1"/>
    </xf>
    <xf numFmtId="0" fontId="3" fillId="0" borderId="153" xfId="0" applyFont="1" applyBorder="1" applyAlignment="1">
      <alignment vertical="center" shrinkToFit="1"/>
    </xf>
    <xf numFmtId="4" fontId="3" fillId="0" borderId="154" xfId="0" applyNumberFormat="1" applyFont="1" applyBorder="1" applyAlignment="1">
      <alignment vertical="center" shrinkToFit="1"/>
    </xf>
    <xf numFmtId="4" fontId="3" fillId="0" borderId="155" xfId="0" applyNumberFormat="1" applyFont="1" applyBorder="1" applyAlignment="1">
      <alignment vertical="center" shrinkToFit="1"/>
    </xf>
    <xf numFmtId="4" fontId="3" fillId="0" borderId="156" xfId="0" applyNumberFormat="1" applyFont="1" applyBorder="1" applyAlignment="1">
      <alignment vertical="center" shrinkToFit="1"/>
    </xf>
    <xf numFmtId="0" fontId="3" fillId="0" borderId="157" xfId="0" applyFont="1" applyBorder="1" applyAlignment="1">
      <alignment vertical="center" shrinkToFit="1"/>
    </xf>
    <xf numFmtId="0" fontId="3" fillId="0" borderId="13" xfId="0" applyFont="1" applyBorder="1" applyAlignment="1">
      <alignment horizontal="center" vertical="center" shrinkToFit="1"/>
    </xf>
    <xf numFmtId="0" fontId="3" fillId="0" borderId="79" xfId="0" applyFont="1" applyBorder="1" applyAlignment="1">
      <alignment vertical="center" wrapText="1"/>
    </xf>
    <xf numFmtId="0" fontId="3" fillId="0" borderId="29" xfId="0" applyFont="1" applyBorder="1" applyAlignment="1">
      <alignment horizontal="center" vertical="center" wrapText="1"/>
    </xf>
    <xf numFmtId="0" fontId="3" fillId="0" borderId="66" xfId="0" applyFont="1" applyBorder="1" applyAlignment="1">
      <alignment horizontal="center" vertical="center" wrapText="1"/>
    </xf>
    <xf numFmtId="0" fontId="3" fillId="0" borderId="12" xfId="0" applyFont="1" applyBorder="1" applyAlignment="1">
      <alignment horizontal="center" vertical="center"/>
    </xf>
    <xf numFmtId="0" fontId="59" fillId="0" borderId="0" xfId="0" applyFont="1" applyAlignment="1">
      <alignment vertical="center" wrapText="1"/>
    </xf>
    <xf numFmtId="0" fontId="59" fillId="0" borderId="0" xfId="0" applyFont="1" applyAlignment="1">
      <alignment horizontal="center" vertical="center" wrapText="1"/>
    </xf>
    <xf numFmtId="0" fontId="59" fillId="0" borderId="0" xfId="0" applyFont="1">
      <alignment vertical="center"/>
    </xf>
    <xf numFmtId="184" fontId="31" fillId="26" borderId="48" xfId="0" applyNumberFormat="1" applyFont="1" applyFill="1" applyBorder="1" applyAlignment="1" applyProtection="1">
      <alignment horizontal="center" vertical="center" shrinkToFit="1"/>
      <protection locked="0"/>
    </xf>
    <xf numFmtId="0" fontId="59" fillId="0" borderId="163" xfId="0" applyFont="1" applyBorder="1" applyAlignment="1">
      <alignment vertical="center" wrapText="1"/>
    </xf>
    <xf numFmtId="0" fontId="59" fillId="0" borderId="143" xfId="0" applyFont="1" applyBorder="1" applyAlignment="1">
      <alignment horizontal="center" vertical="center" wrapText="1"/>
    </xf>
    <xf numFmtId="0" fontId="59" fillId="0" borderId="143" xfId="0" applyFont="1" applyBorder="1" applyAlignment="1" applyProtection="1">
      <alignment horizontal="center" vertical="center" shrinkToFit="1"/>
      <protection locked="0"/>
    </xf>
    <xf numFmtId="0" fontId="59" fillId="0" borderId="164" xfId="0" applyFont="1" applyBorder="1" applyAlignment="1">
      <alignment vertical="center" wrapText="1"/>
    </xf>
    <xf numFmtId="0" fontId="3" fillId="0" borderId="139" xfId="0" applyFont="1" applyBorder="1" applyAlignment="1">
      <alignment horizontal="center" vertical="center" wrapText="1"/>
    </xf>
    <xf numFmtId="0" fontId="3" fillId="0" borderId="139" xfId="0" applyFont="1" applyBorder="1" applyAlignment="1" applyProtection="1">
      <alignment horizontal="center" vertical="center" wrapText="1"/>
      <protection locked="0"/>
    </xf>
    <xf numFmtId="0" fontId="59" fillId="0" borderId="139" xfId="0" applyFont="1" applyBorder="1" applyAlignment="1">
      <alignment vertical="center" wrapText="1"/>
    </xf>
    <xf numFmtId="0" fontId="59" fillId="0" borderId="159" xfId="0" applyFont="1" applyBorder="1" applyAlignment="1">
      <alignment vertical="center" wrapText="1"/>
    </xf>
    <xf numFmtId="0" fontId="51" fillId="0" borderId="0" xfId="0" applyFont="1">
      <alignment vertical="center"/>
    </xf>
    <xf numFmtId="0" fontId="59" fillId="0" borderId="0" xfId="0" applyFont="1" applyAlignment="1">
      <alignment vertical="center" shrinkToFit="1"/>
    </xf>
    <xf numFmtId="0" fontId="59" fillId="0" borderId="0" xfId="0" applyFont="1" applyAlignment="1">
      <alignment horizontal="center" vertical="top" wrapText="1"/>
    </xf>
    <xf numFmtId="0" fontId="59" fillId="0" borderId="0" xfId="0" applyFont="1" applyAlignment="1">
      <alignment vertical="top" wrapText="1"/>
    </xf>
    <xf numFmtId="0" fontId="4" fillId="0" borderId="0" xfId="0" applyFont="1" applyAlignment="1">
      <alignment vertical="center" wrapText="1"/>
    </xf>
    <xf numFmtId="4" fontId="3" fillId="0" borderId="14" xfId="0" applyNumberFormat="1" applyFont="1" applyBorder="1" applyAlignment="1">
      <alignment horizontal="center" vertical="center" wrapText="1"/>
    </xf>
    <xf numFmtId="0" fontId="3" fillId="0" borderId="29" xfId="0" applyFont="1" applyBorder="1" applyAlignment="1" applyProtection="1">
      <alignment vertical="center" wrapText="1" shrinkToFit="1"/>
      <protection locked="0"/>
    </xf>
    <xf numFmtId="0" fontId="3" fillId="0" borderId="29" xfId="0" applyFont="1" applyBorder="1" applyAlignment="1" applyProtection="1">
      <alignment vertical="center" shrinkToFit="1"/>
      <protection locked="0"/>
    </xf>
    <xf numFmtId="0" fontId="4" fillId="0" borderId="0" xfId="42" applyFont="1" applyAlignment="1">
      <alignment vertical="center"/>
    </xf>
    <xf numFmtId="49" fontId="52" fillId="26" borderId="46" xfId="0" applyNumberFormat="1" applyFont="1" applyFill="1" applyBorder="1" applyAlignment="1">
      <alignment horizontal="center" vertical="center"/>
    </xf>
    <xf numFmtId="49" fontId="52" fillId="26" borderId="47" xfId="0" applyNumberFormat="1" applyFont="1" applyFill="1" applyBorder="1" applyAlignment="1">
      <alignment horizontal="center" vertical="center"/>
    </xf>
    <xf numFmtId="49" fontId="52" fillId="26" borderId="76" xfId="0" applyNumberFormat="1" applyFont="1" applyFill="1" applyBorder="1" applyAlignment="1">
      <alignment horizontal="center" vertical="center"/>
    </xf>
    <xf numFmtId="49" fontId="52" fillId="26" borderId="75" xfId="0" applyNumberFormat="1" applyFont="1" applyFill="1" applyBorder="1" applyAlignment="1">
      <alignment horizontal="center" vertical="center"/>
    </xf>
    <xf numFmtId="49" fontId="52" fillId="26" borderId="58" xfId="0" applyNumberFormat="1" applyFont="1" applyFill="1" applyBorder="1" applyAlignment="1">
      <alignment horizontal="center" vertical="center"/>
    </xf>
    <xf numFmtId="49" fontId="52" fillId="26" borderId="59" xfId="0" applyNumberFormat="1" applyFont="1" applyFill="1" applyBorder="1" applyAlignment="1">
      <alignment horizontal="center" vertical="center"/>
    </xf>
    <xf numFmtId="49" fontId="52" fillId="26" borderId="69" xfId="0" applyNumberFormat="1" applyFont="1" applyFill="1" applyBorder="1" applyAlignment="1">
      <alignment horizontal="center" vertical="center"/>
    </xf>
    <xf numFmtId="49" fontId="52" fillId="26" borderId="46" xfId="0" applyNumberFormat="1" applyFont="1" applyFill="1" applyBorder="1" applyAlignment="1" applyProtection="1">
      <alignment horizontal="center" vertical="center"/>
      <protection locked="0"/>
    </xf>
    <xf numFmtId="49" fontId="52" fillId="26" borderId="47" xfId="0" applyNumberFormat="1" applyFont="1" applyFill="1" applyBorder="1" applyAlignment="1" applyProtection="1">
      <alignment horizontal="center" vertical="center"/>
      <protection locked="0"/>
    </xf>
    <xf numFmtId="49" fontId="52" fillId="26" borderId="76" xfId="0" applyNumberFormat="1" applyFont="1" applyFill="1" applyBorder="1" applyAlignment="1" applyProtection="1">
      <alignment horizontal="center" vertical="center"/>
      <protection locked="0"/>
    </xf>
    <xf numFmtId="49" fontId="52" fillId="26" borderId="75" xfId="0" applyNumberFormat="1" applyFont="1" applyFill="1" applyBorder="1" applyAlignment="1" applyProtection="1">
      <alignment horizontal="center" vertical="center"/>
      <protection locked="0"/>
    </xf>
    <xf numFmtId="49" fontId="31" fillId="26" borderId="50" xfId="0" applyNumberFormat="1" applyFont="1" applyFill="1" applyBorder="1" applyAlignment="1" applyProtection="1">
      <alignment horizontal="center" vertical="center" shrinkToFit="1"/>
      <protection locked="0"/>
    </xf>
    <xf numFmtId="49" fontId="52" fillId="26" borderId="58" xfId="0" applyNumberFormat="1" applyFont="1" applyFill="1" applyBorder="1" applyAlignment="1" applyProtection="1">
      <alignment horizontal="center" vertical="center"/>
      <protection locked="0"/>
    </xf>
    <xf numFmtId="49" fontId="52" fillId="26" borderId="59" xfId="0" applyNumberFormat="1" applyFont="1" applyFill="1" applyBorder="1" applyAlignment="1" applyProtection="1">
      <alignment horizontal="center" vertical="center"/>
      <protection locked="0"/>
    </xf>
    <xf numFmtId="49" fontId="52" fillId="26" borderId="69" xfId="0" applyNumberFormat="1" applyFont="1" applyFill="1" applyBorder="1" applyAlignment="1" applyProtection="1">
      <alignment horizontal="center" vertical="center"/>
      <protection locked="0"/>
    </xf>
    <xf numFmtId="179" fontId="33" fillId="29" borderId="38" xfId="0" applyNumberFormat="1" applyFont="1" applyFill="1" applyBorder="1" applyAlignment="1">
      <alignment horizontal="center" vertical="center"/>
    </xf>
    <xf numFmtId="179" fontId="33" fillId="29" borderId="39" xfId="0" applyNumberFormat="1" applyFont="1" applyFill="1" applyBorder="1" applyAlignment="1">
      <alignment horizontal="center" vertical="center"/>
    </xf>
    <xf numFmtId="179" fontId="33" fillId="29" borderId="19" xfId="0" applyNumberFormat="1" applyFont="1" applyFill="1" applyBorder="1" applyAlignment="1">
      <alignment horizontal="center" vertical="center"/>
    </xf>
    <xf numFmtId="179" fontId="33" fillId="29" borderId="40" xfId="0" applyNumberFormat="1" applyFont="1" applyFill="1" applyBorder="1" applyAlignment="1">
      <alignment horizontal="center" vertical="center"/>
    </xf>
    <xf numFmtId="180" fontId="34" fillId="29" borderId="35" xfId="0" applyNumberFormat="1" applyFont="1" applyFill="1" applyBorder="1" applyAlignment="1">
      <alignment horizontal="center" vertical="center"/>
    </xf>
    <xf numFmtId="0" fontId="3" fillId="29" borderId="10" xfId="0" applyFont="1" applyFill="1" applyBorder="1" applyAlignment="1">
      <alignment horizontal="left" vertical="center" shrinkToFit="1"/>
    </xf>
    <xf numFmtId="0" fontId="3" fillId="29" borderId="0" xfId="0" applyFont="1" applyFill="1" applyAlignment="1">
      <alignment horizontal="left" vertical="center" shrinkToFit="1"/>
    </xf>
    <xf numFmtId="0" fontId="3" fillId="29" borderId="51" xfId="0" applyFont="1" applyFill="1" applyBorder="1" applyAlignment="1">
      <alignment horizontal="left" vertical="center" shrinkToFit="1"/>
    </xf>
    <xf numFmtId="0" fontId="59" fillId="0" borderId="0" xfId="42" applyFont="1" applyAlignment="1">
      <alignment vertical="center"/>
    </xf>
    <xf numFmtId="0" fontId="3" fillId="0" borderId="0" xfId="0" applyFont="1" applyProtection="1">
      <alignment vertical="center"/>
      <protection locked="0"/>
    </xf>
    <xf numFmtId="49" fontId="0" fillId="0" borderId="0" xfId="0" quotePrefix="1" applyNumberFormat="1">
      <alignment vertical="center"/>
    </xf>
    <xf numFmtId="0" fontId="59" fillId="0" borderId="162" xfId="0" applyFont="1" applyBorder="1" applyAlignment="1">
      <alignment vertical="center" wrapText="1"/>
    </xf>
    <xf numFmtId="0" fontId="28" fillId="0" borderId="0" xfId="0" applyFont="1">
      <alignment vertical="center"/>
    </xf>
    <xf numFmtId="0" fontId="65" fillId="0" borderId="0" xfId="0" applyFont="1">
      <alignment vertical="center"/>
    </xf>
    <xf numFmtId="0" fontId="28" fillId="0" borderId="0" xfId="0" applyFont="1" applyAlignment="1">
      <alignment horizontal="right" vertical="center"/>
    </xf>
    <xf numFmtId="0" fontId="28" fillId="0" borderId="0" xfId="0" applyFont="1" applyAlignment="1">
      <alignment horizontal="center" vertical="center"/>
    </xf>
    <xf numFmtId="0" fontId="60" fillId="0" borderId="148" xfId="0" applyFont="1" applyBorder="1" applyAlignment="1">
      <alignment vertical="center" wrapText="1"/>
    </xf>
    <xf numFmtId="0" fontId="66" fillId="0" borderId="0" xfId="0" applyFont="1">
      <alignment vertical="center"/>
    </xf>
    <xf numFmtId="0" fontId="59" fillId="0" borderId="158" xfId="0" applyFont="1" applyBorder="1">
      <alignment vertical="center"/>
    </xf>
    <xf numFmtId="0" fontId="28" fillId="0" borderId="139" xfId="0" applyFont="1" applyBorder="1">
      <alignment vertical="center"/>
    </xf>
    <xf numFmtId="0" fontId="28" fillId="0" borderId="159" xfId="0" applyFont="1" applyBorder="1">
      <alignment vertical="center"/>
    </xf>
    <xf numFmtId="0" fontId="28" fillId="0" borderId="0" xfId="0" applyFont="1" applyAlignment="1">
      <alignment vertical="center" wrapText="1"/>
    </xf>
    <xf numFmtId="0" fontId="63" fillId="28" borderId="12" xfId="0" applyFont="1" applyFill="1" applyBorder="1" applyAlignment="1">
      <alignment horizontal="center" vertical="center"/>
    </xf>
    <xf numFmtId="0" fontId="28" fillId="26" borderId="172" xfId="0" applyFont="1" applyFill="1" applyBorder="1" applyAlignment="1" applyProtection="1">
      <alignment horizontal="center" vertical="center" shrinkToFit="1"/>
      <protection locked="0"/>
    </xf>
    <xf numFmtId="0" fontId="28" fillId="26" borderId="169" xfId="0" applyFont="1" applyFill="1" applyBorder="1" applyAlignment="1" applyProtection="1">
      <alignment horizontal="center" vertical="center" shrinkToFit="1"/>
      <protection locked="0"/>
    </xf>
    <xf numFmtId="0" fontId="28" fillId="0" borderId="0" xfId="0" applyFont="1" applyProtection="1">
      <alignment vertical="center"/>
      <protection locked="0"/>
    </xf>
    <xf numFmtId="0" fontId="28" fillId="26" borderId="146" xfId="0" applyFont="1" applyFill="1" applyBorder="1" applyAlignment="1" applyProtection="1">
      <alignment horizontal="center" vertical="center" shrinkToFit="1"/>
      <protection locked="0"/>
    </xf>
    <xf numFmtId="0" fontId="28" fillId="26" borderId="182" xfId="0" applyFont="1" applyFill="1" applyBorder="1" applyAlignment="1" applyProtection="1">
      <alignment horizontal="center" vertical="center" shrinkToFit="1"/>
      <protection locked="0"/>
    </xf>
    <xf numFmtId="0" fontId="28" fillId="0" borderId="151" xfId="0" applyFont="1" applyBorder="1" applyAlignment="1">
      <alignment vertical="center" wrapText="1"/>
    </xf>
    <xf numFmtId="0" fontId="28" fillId="26" borderId="144" xfId="0" applyFont="1" applyFill="1" applyBorder="1" applyAlignment="1" applyProtection="1">
      <alignment horizontal="center" vertical="center" shrinkToFit="1"/>
      <protection locked="0"/>
    </xf>
    <xf numFmtId="0" fontId="59" fillId="0" borderId="143" xfId="0" applyFont="1" applyBorder="1" applyAlignment="1">
      <alignment horizontal="right" vertical="center" wrapText="1"/>
    </xf>
    <xf numFmtId="0" fontId="59" fillId="0" borderId="0" xfId="0" applyFont="1" applyAlignment="1">
      <alignment horizontal="right" vertical="center"/>
    </xf>
    <xf numFmtId="0" fontId="58" fillId="0" borderId="139" xfId="0" applyFont="1" applyBorder="1" applyAlignment="1">
      <alignment vertical="center" wrapText="1"/>
    </xf>
    <xf numFmtId="0" fontId="58" fillId="0" borderId="159" xfId="0" applyFont="1" applyBorder="1" applyAlignment="1">
      <alignment vertical="center" wrapText="1"/>
    </xf>
    <xf numFmtId="0" fontId="59" fillId="0" borderId="0" xfId="0" applyFont="1" applyAlignment="1">
      <alignment horizontal="center" vertical="center"/>
    </xf>
    <xf numFmtId="0" fontId="59" fillId="0" borderId="139" xfId="0" applyFont="1" applyBorder="1">
      <alignment vertical="center"/>
    </xf>
    <xf numFmtId="0" fontId="59" fillId="0" borderId="139" xfId="0" applyFont="1" applyBorder="1" applyAlignment="1">
      <alignment horizontal="center" vertical="center"/>
    </xf>
    <xf numFmtId="0" fontId="59" fillId="0" borderId="163" xfId="0" applyFont="1" applyBorder="1">
      <alignment vertical="center"/>
    </xf>
    <xf numFmtId="0" fontId="59" fillId="26" borderId="0" xfId="0" applyFont="1" applyFill="1" applyAlignment="1">
      <alignment horizontal="center" vertical="center" shrinkToFit="1"/>
    </xf>
    <xf numFmtId="0" fontId="59" fillId="29" borderId="0" xfId="0" applyFont="1" applyFill="1" applyAlignment="1">
      <alignment horizontal="center" vertical="center" shrinkToFit="1"/>
    </xf>
    <xf numFmtId="0" fontId="59" fillId="0" borderId="164" xfId="0" applyFont="1" applyBorder="1" applyAlignment="1">
      <alignment horizontal="right" vertical="center" wrapText="1"/>
    </xf>
    <xf numFmtId="0" fontId="59" fillId="0" borderId="164" xfId="0" applyFont="1" applyBorder="1" applyAlignment="1">
      <alignment horizontal="center" vertical="center" wrapText="1"/>
    </xf>
    <xf numFmtId="0" fontId="59" fillId="0" borderId="139" xfId="0" applyFont="1" applyBorder="1" applyAlignment="1">
      <alignment horizontal="center" vertical="center" wrapText="1"/>
    </xf>
    <xf numFmtId="0" fontId="5" fillId="0" borderId="139" xfId="0" applyFont="1" applyBorder="1" applyAlignment="1">
      <alignment vertical="center" wrapText="1"/>
    </xf>
    <xf numFmtId="0" fontId="5" fillId="0" borderId="159" xfId="0" applyFont="1" applyBorder="1" applyAlignment="1">
      <alignment vertical="center" wrapText="1"/>
    </xf>
    <xf numFmtId="0" fontId="59" fillId="0" borderId="143" xfId="0" quotePrefix="1" applyFont="1" applyBorder="1" applyAlignment="1">
      <alignment horizontal="right" vertical="top" wrapText="1"/>
    </xf>
    <xf numFmtId="0" fontId="59" fillId="0" borderId="0" xfId="41" applyFont="1" applyAlignment="1">
      <alignment horizontal="left" vertical="center"/>
    </xf>
    <xf numFmtId="0" fontId="59" fillId="0" borderId="0" xfId="41" applyFont="1" applyAlignment="1">
      <alignment horizontal="left" vertical="center" wrapText="1"/>
    </xf>
    <xf numFmtId="0" fontId="59" fillId="0" borderId="163" xfId="41" applyFont="1" applyBorder="1" applyAlignment="1">
      <alignment horizontal="left" vertical="center" wrapText="1"/>
    </xf>
    <xf numFmtId="0" fontId="59" fillId="0" borderId="164" xfId="0" quotePrefix="1" applyFont="1" applyBorder="1" applyAlignment="1">
      <alignment horizontal="right" vertical="top" wrapText="1"/>
    </xf>
    <xf numFmtId="0" fontId="59" fillId="0" borderId="163" xfId="41" applyFont="1" applyBorder="1" applyAlignment="1">
      <alignment vertical="center" wrapText="1"/>
    </xf>
    <xf numFmtId="0" fontId="3" fillId="0" borderId="190" xfId="0" applyFont="1" applyBorder="1" applyAlignment="1">
      <alignment horizontal="center" vertical="center" wrapText="1"/>
    </xf>
    <xf numFmtId="0" fontId="3" fillId="0" borderId="190" xfId="0" applyFont="1" applyBorder="1" applyAlignment="1">
      <alignment vertical="center" wrapText="1"/>
    </xf>
    <xf numFmtId="0" fontId="40" fillId="27" borderId="0" xfId="42" applyFont="1" applyFill="1" applyAlignment="1" applyProtection="1">
      <alignment horizontal="left" vertical="center"/>
      <protection locked="0"/>
    </xf>
    <xf numFmtId="0" fontId="37" fillId="0" borderId="73" xfId="42" applyFont="1" applyBorder="1" applyAlignment="1">
      <alignment horizontal="center" vertical="center" wrapText="1"/>
    </xf>
    <xf numFmtId="0" fontId="37" fillId="0" borderId="79" xfId="42" applyFont="1" applyBorder="1" applyAlignment="1">
      <alignment horizontal="center" vertical="center" wrapText="1"/>
    </xf>
    <xf numFmtId="0" fontId="0" fillId="0" borderId="10" xfId="0" applyBorder="1" applyAlignment="1">
      <alignment horizontal="center" vertical="center" wrapText="1"/>
    </xf>
    <xf numFmtId="0" fontId="0" fillId="0" borderId="51" xfId="0" applyBorder="1" applyAlignment="1">
      <alignment horizontal="center" vertical="center" wrapText="1"/>
    </xf>
    <xf numFmtId="0" fontId="59" fillId="0" borderId="181" xfId="0" applyFont="1" applyBorder="1" applyAlignment="1">
      <alignment horizontal="center" vertical="center"/>
    </xf>
    <xf numFmtId="0" fontId="59" fillId="0" borderId="193" xfId="0" applyFont="1" applyBorder="1" applyAlignment="1">
      <alignment horizontal="center" vertical="center"/>
    </xf>
    <xf numFmtId="0" fontId="59" fillId="0" borderId="143" xfId="0" applyFont="1" applyBorder="1" applyAlignment="1">
      <alignment vertical="center" wrapText="1"/>
    </xf>
    <xf numFmtId="0" fontId="62" fillId="28" borderId="12" xfId="0" applyFont="1" applyFill="1" applyBorder="1" applyAlignment="1">
      <alignment horizontal="center" vertical="center" shrinkToFit="1"/>
    </xf>
    <xf numFmtId="189" fontId="3" fillId="0" borderId="0" xfId="0" applyNumberFormat="1" applyFont="1" applyAlignment="1">
      <alignment horizontal="center" vertical="center"/>
    </xf>
    <xf numFmtId="0" fontId="3" fillId="0" borderId="169" xfId="0" applyFont="1" applyBorder="1" applyAlignment="1">
      <alignment horizontal="center" vertical="center"/>
    </xf>
    <xf numFmtId="0" fontId="3" fillId="0" borderId="170" xfId="0" applyFont="1" applyBorder="1" applyAlignment="1">
      <alignment horizontal="center" vertical="center"/>
    </xf>
    <xf numFmtId="0" fontId="3" fillId="0" borderId="0" xfId="0" applyFont="1" applyAlignment="1">
      <alignment horizontal="distributed" vertical="center"/>
    </xf>
    <xf numFmtId="0" fontId="3" fillId="26" borderId="199" xfId="0" applyFont="1" applyFill="1" applyBorder="1" applyAlignment="1">
      <alignment horizontal="left" vertical="center" shrinkToFit="1"/>
    </xf>
    <xf numFmtId="0" fontId="3" fillId="26" borderId="156" xfId="0" applyFont="1" applyFill="1" applyBorder="1" applyAlignment="1">
      <alignment horizontal="left" vertical="center" shrinkToFit="1"/>
    </xf>
    <xf numFmtId="0" fontId="3" fillId="26" borderId="170" xfId="0" applyFont="1" applyFill="1" applyBorder="1" applyAlignment="1">
      <alignment horizontal="left" vertical="center" shrinkToFit="1"/>
    </xf>
    <xf numFmtId="0" fontId="3" fillId="0" borderId="200" xfId="0" applyFont="1" applyBorder="1" applyAlignment="1">
      <alignment horizontal="center" vertical="center" shrinkToFit="1"/>
    </xf>
    <xf numFmtId="0" fontId="3" fillId="0" borderId="153" xfId="0" applyFont="1" applyBorder="1" applyAlignment="1">
      <alignment horizontal="center" vertical="center" shrinkToFit="1"/>
    </xf>
    <xf numFmtId="0" fontId="3" fillId="0" borderId="195" xfId="0" applyFont="1" applyBorder="1" applyAlignment="1">
      <alignment horizontal="center" vertical="center" shrinkToFit="1"/>
    </xf>
    <xf numFmtId="0" fontId="59" fillId="0" borderId="0" xfId="0" applyFont="1" applyAlignment="1">
      <alignment horizontal="left" vertical="top" wrapText="1"/>
    </xf>
    <xf numFmtId="182" fontId="37" fillId="29" borderId="70" xfId="42" applyNumberFormat="1" applyFont="1" applyFill="1" applyBorder="1" applyAlignment="1">
      <alignment horizontal="center" vertical="center" wrapText="1"/>
    </xf>
    <xf numFmtId="182" fontId="37" fillId="29" borderId="39" xfId="42" applyNumberFormat="1" applyFont="1" applyFill="1" applyBorder="1" applyAlignment="1">
      <alignment horizontal="center" vertical="center" wrapText="1"/>
    </xf>
    <xf numFmtId="182" fontId="37" fillId="29" borderId="45" xfId="42" applyNumberFormat="1" applyFont="1" applyFill="1" applyBorder="1" applyAlignment="1">
      <alignment horizontal="center" vertical="center" wrapText="1"/>
    </xf>
    <xf numFmtId="0" fontId="59" fillId="0" borderId="159" xfId="0" applyFont="1" applyBorder="1">
      <alignment vertical="center"/>
    </xf>
    <xf numFmtId="0" fontId="59" fillId="0" borderId="143" xfId="0" applyFont="1" applyBorder="1">
      <alignment vertical="center"/>
    </xf>
    <xf numFmtId="0" fontId="59" fillId="0" borderId="143" xfId="0" applyFont="1" applyBorder="1" applyAlignment="1">
      <alignment horizontal="right" vertical="center"/>
    </xf>
    <xf numFmtId="0" fontId="59" fillId="0" borderId="164" xfId="0" applyFont="1" applyBorder="1">
      <alignment vertical="center"/>
    </xf>
    <xf numFmtId="0" fontId="60" fillId="0" borderId="151" xfId="0" applyFont="1" applyBorder="1" applyAlignment="1">
      <alignment vertical="center" wrapText="1"/>
    </xf>
    <xf numFmtId="0" fontId="69" fillId="26" borderId="11" xfId="44" applyFill="1" applyBorder="1" applyAlignment="1" applyProtection="1">
      <alignment vertical="center" shrinkToFit="1"/>
      <protection locked="0"/>
    </xf>
    <xf numFmtId="0" fontId="28" fillId="0" borderId="12" xfId="0" applyFont="1" applyBorder="1" applyAlignment="1" applyProtection="1">
      <alignment horizontal="center" vertical="center" shrinkToFit="1"/>
      <protection locked="0"/>
    </xf>
    <xf numFmtId="0" fontId="3" fillId="0" borderId="86" xfId="0" applyFont="1" applyBorder="1" applyAlignment="1" applyProtection="1">
      <alignment vertical="center" wrapText="1"/>
      <protection locked="0"/>
    </xf>
    <xf numFmtId="0" fontId="3" fillId="0" borderId="10" xfId="0" applyFont="1" applyBorder="1" applyAlignment="1" applyProtection="1">
      <alignment vertical="center" wrapText="1"/>
      <protection locked="0"/>
    </xf>
    <xf numFmtId="0" fontId="3" fillId="0" borderId="73" xfId="0" applyFont="1" applyBorder="1" applyAlignment="1" applyProtection="1">
      <alignment vertical="center" wrapText="1"/>
      <protection locked="0"/>
    </xf>
    <xf numFmtId="0" fontId="60" fillId="0" borderId="10" xfId="0" applyFont="1" applyBorder="1" applyAlignment="1">
      <alignment vertical="center" wrapText="1"/>
    </xf>
    <xf numFmtId="0" fontId="60" fillId="0" borderId="0" xfId="0" applyFont="1" applyAlignment="1">
      <alignment vertical="center" wrapText="1"/>
    </xf>
    <xf numFmtId="0" fontId="3" fillId="0" borderId="0" xfId="0" applyFont="1" applyAlignment="1" applyProtection="1">
      <alignment wrapText="1"/>
      <protection locked="0"/>
    </xf>
    <xf numFmtId="0" fontId="3" fillId="0" borderId="0" xfId="0" applyFont="1" applyAlignment="1" applyProtection="1">
      <alignment horizontal="left" wrapText="1"/>
      <protection locked="0"/>
    </xf>
    <xf numFmtId="0" fontId="59" fillId="0" borderId="181" xfId="0" applyFont="1" applyBorder="1" applyAlignment="1">
      <alignment horizontal="center" vertical="center" shrinkToFit="1"/>
    </xf>
    <xf numFmtId="0" fontId="28" fillId="0" borderId="52" xfId="0" applyFont="1" applyBorder="1">
      <alignment vertical="center"/>
    </xf>
    <xf numFmtId="0" fontId="28" fillId="0" borderId="11" xfId="0" applyFont="1" applyBorder="1">
      <alignment vertical="center"/>
    </xf>
    <xf numFmtId="0" fontId="28" fillId="0" borderId="86" xfId="0" applyFont="1" applyBorder="1" applyAlignment="1">
      <alignment horizontal="center" vertical="center" wrapText="1"/>
    </xf>
    <xf numFmtId="0" fontId="28" fillId="0" borderId="29" xfId="0" applyFont="1" applyBorder="1" applyAlignment="1">
      <alignment horizontal="center" vertical="center" textRotation="255" wrapText="1"/>
    </xf>
    <xf numFmtId="0" fontId="28" fillId="0" borderId="11" xfId="0" applyFont="1" applyBorder="1" applyAlignment="1">
      <alignment horizontal="center" vertical="center" wrapText="1"/>
    </xf>
    <xf numFmtId="179" fontId="3" fillId="0" borderId="18" xfId="0" applyNumberFormat="1" applyFont="1" applyBorder="1" applyAlignment="1">
      <alignment vertical="center" wrapText="1"/>
    </xf>
    <xf numFmtId="179" fontId="3" fillId="0" borderId="14" xfId="0" applyNumberFormat="1" applyFont="1" applyBorder="1" applyAlignment="1">
      <alignment vertical="center" wrapText="1"/>
    </xf>
    <xf numFmtId="0" fontId="3" fillId="26" borderId="51" xfId="0" applyFont="1" applyFill="1" applyBorder="1" applyAlignment="1" applyProtection="1">
      <alignment vertical="center" shrinkToFit="1"/>
      <protection locked="0"/>
    </xf>
    <xf numFmtId="0" fontId="3" fillId="0" borderId="29" xfId="0" applyFont="1" applyBorder="1" applyAlignment="1">
      <alignment vertical="center" shrinkToFit="1"/>
    </xf>
    <xf numFmtId="0" fontId="3" fillId="0" borderId="66" xfId="0" applyFont="1" applyBorder="1" applyAlignment="1">
      <alignment vertical="center" shrinkToFit="1"/>
    </xf>
    <xf numFmtId="0" fontId="3" fillId="0" borderId="79" xfId="0" applyFont="1" applyBorder="1" applyAlignment="1">
      <alignment vertical="center" shrinkToFit="1"/>
    </xf>
    <xf numFmtId="0" fontId="3" fillId="0" borderId="73" xfId="0" applyFont="1" applyBorder="1" applyAlignment="1">
      <alignment vertical="center" shrinkToFit="1"/>
    </xf>
    <xf numFmtId="0" fontId="0" fillId="0" borderId="10" xfId="0" applyBorder="1" applyAlignment="1" applyProtection="1">
      <alignment horizontal="justify" vertical="center" shrinkToFit="1"/>
      <protection locked="0"/>
    </xf>
    <xf numFmtId="3" fontId="37" fillId="26" borderId="73" xfId="42" applyNumberFormat="1" applyFont="1" applyFill="1" applyBorder="1" applyAlignment="1" applyProtection="1">
      <alignment horizontal="center" vertical="center" shrinkToFit="1"/>
      <protection locked="0"/>
    </xf>
    <xf numFmtId="3" fontId="37" fillId="0" borderId="86" xfId="42" applyNumberFormat="1" applyFont="1" applyBorder="1" applyAlignment="1" applyProtection="1">
      <alignment horizontal="center" vertical="center" shrinkToFit="1"/>
      <protection locked="0"/>
    </xf>
    <xf numFmtId="0" fontId="0" fillId="0" borderId="51" xfId="0" applyBorder="1" applyAlignment="1" applyProtection="1">
      <alignment horizontal="justify" vertical="center" shrinkToFit="1"/>
      <protection locked="0"/>
    </xf>
    <xf numFmtId="3" fontId="37" fillId="26" borderId="79" xfId="42" applyNumberFormat="1" applyFont="1" applyFill="1" applyBorder="1" applyAlignment="1" applyProtection="1">
      <alignment horizontal="center" vertical="center" shrinkToFit="1"/>
      <protection locked="0"/>
    </xf>
    <xf numFmtId="3" fontId="37" fillId="0" borderId="22" xfId="42" applyNumberFormat="1" applyFont="1" applyBorder="1" applyAlignment="1" applyProtection="1">
      <alignment horizontal="center" vertical="center" shrinkToFit="1"/>
      <protection locked="0"/>
    </xf>
    <xf numFmtId="0" fontId="59" fillId="0" borderId="112" xfId="0" applyFont="1" applyBorder="1" applyAlignment="1">
      <alignment vertical="center" wrapText="1"/>
    </xf>
    <xf numFmtId="190" fontId="3" fillId="29" borderId="51" xfId="0" applyNumberFormat="1" applyFont="1" applyFill="1" applyBorder="1" applyAlignment="1" applyProtection="1">
      <alignment horizontal="center" vertical="center" shrinkToFit="1"/>
      <protection locked="0"/>
    </xf>
    <xf numFmtId="0" fontId="58" fillId="0" borderId="163" xfId="0" applyFont="1" applyBorder="1" applyAlignment="1">
      <alignment vertical="center" wrapText="1"/>
    </xf>
    <xf numFmtId="0" fontId="6" fillId="24" borderId="0" xfId="0" applyFont="1" applyFill="1" applyAlignment="1">
      <alignment horizontal="center" vertical="center"/>
    </xf>
    <xf numFmtId="0" fontId="35" fillId="0" borderId="0" xfId="0" applyFont="1" applyAlignment="1">
      <alignment horizontal="center" vertical="center"/>
    </xf>
    <xf numFmtId="0" fontId="3" fillId="0" borderId="51" xfId="0" applyFont="1" applyBorder="1" applyAlignment="1">
      <alignment vertical="center" shrinkToFit="1"/>
    </xf>
    <xf numFmtId="0" fontId="3" fillId="26" borderId="155" xfId="0" applyFont="1" applyFill="1" applyBorder="1" applyAlignment="1">
      <alignment horizontal="center" vertical="center" shrinkToFit="1"/>
    </xf>
    <xf numFmtId="0" fontId="3" fillId="26" borderId="172" xfId="0" applyFont="1" applyFill="1" applyBorder="1" applyAlignment="1">
      <alignment horizontal="center" vertical="center" shrinkToFit="1"/>
    </xf>
    <xf numFmtId="0" fontId="3" fillId="26" borderId="169" xfId="0" applyFont="1" applyFill="1" applyBorder="1" applyAlignment="1">
      <alignment horizontal="center" vertical="center" shrinkToFit="1"/>
    </xf>
    <xf numFmtId="0" fontId="28" fillId="26" borderId="184" xfId="0" applyFont="1" applyFill="1" applyBorder="1" applyAlignment="1" applyProtection="1">
      <alignment horizontal="center" vertical="center"/>
      <protection locked="0"/>
    </xf>
    <xf numFmtId="0" fontId="28" fillId="26" borderId="172" xfId="0" applyFont="1" applyFill="1" applyBorder="1" applyAlignment="1" applyProtection="1">
      <alignment horizontal="center" vertical="center"/>
      <protection locked="0"/>
    </xf>
    <xf numFmtId="49" fontId="29" fillId="26" borderId="50" xfId="0" applyNumberFormat="1" applyFont="1" applyFill="1" applyBorder="1" applyAlignment="1">
      <alignment horizontal="center" vertical="center" shrinkToFit="1"/>
    </xf>
    <xf numFmtId="184" fontId="31" fillId="26" borderId="48" xfId="0" applyNumberFormat="1" applyFont="1" applyFill="1" applyBorder="1" applyAlignment="1">
      <alignment horizontal="center" vertical="center" shrinkToFit="1"/>
    </xf>
    <xf numFmtId="0" fontId="31" fillId="26" borderId="78" xfId="0" applyFont="1" applyFill="1" applyBorder="1" applyAlignment="1">
      <alignment horizontal="center" vertical="center" shrinkToFit="1"/>
    </xf>
    <xf numFmtId="0" fontId="7" fillId="0" borderId="12" xfId="0" applyFont="1" applyBorder="1" applyAlignment="1">
      <alignment horizontal="center" vertical="center"/>
    </xf>
    <xf numFmtId="0" fontId="3" fillId="0" borderId="86" xfId="0" applyFont="1" applyBorder="1" applyAlignment="1">
      <alignment vertical="center" wrapText="1"/>
    </xf>
    <xf numFmtId="0" fontId="3" fillId="0" borderId="10" xfId="0" applyFont="1" applyBorder="1" applyAlignment="1">
      <alignment vertical="center" wrapText="1"/>
    </xf>
    <xf numFmtId="0" fontId="3" fillId="26" borderId="51" xfId="0" applyFont="1" applyFill="1" applyBorder="1" applyAlignment="1">
      <alignment vertical="center" shrinkToFit="1"/>
    </xf>
    <xf numFmtId="0" fontId="3" fillId="0" borderId="29" xfId="0" applyFont="1" applyBorder="1" applyAlignment="1">
      <alignment vertical="center" wrapText="1"/>
    </xf>
    <xf numFmtId="0" fontId="3" fillId="0" borderId="66" xfId="0" applyFont="1" applyBorder="1" applyAlignment="1">
      <alignment vertical="center" wrapText="1"/>
    </xf>
    <xf numFmtId="0" fontId="3" fillId="0" borderId="22" xfId="0" applyFont="1" applyBorder="1" applyAlignment="1">
      <alignment vertical="center" wrapText="1"/>
    </xf>
    <xf numFmtId="0" fontId="3" fillId="0" borderId="51" xfId="0" applyFont="1" applyBorder="1" applyAlignment="1">
      <alignment vertical="center" wrapText="1"/>
    </xf>
    <xf numFmtId="0" fontId="3" fillId="29" borderId="12" xfId="0" applyFont="1" applyFill="1" applyBorder="1" applyAlignment="1">
      <alignment horizontal="center" vertical="center" wrapText="1"/>
    </xf>
    <xf numFmtId="0" fontId="3" fillId="26" borderId="0" xfId="0" applyFont="1" applyFill="1" applyAlignment="1">
      <alignment horizontal="left" vertical="center" shrinkToFit="1"/>
    </xf>
    <xf numFmtId="0" fontId="3" fillId="26" borderId="51" xfId="0" applyFont="1" applyFill="1" applyBorder="1" applyAlignment="1">
      <alignment horizontal="left" vertical="center" shrinkToFit="1"/>
    </xf>
    <xf numFmtId="0" fontId="3" fillId="0" borderId="29" xfId="0" applyFont="1" applyBorder="1" applyAlignment="1">
      <alignment vertical="center" wrapText="1" shrinkToFit="1"/>
    </xf>
    <xf numFmtId="0" fontId="3" fillId="0" borderId="0" xfId="0" applyFont="1" applyAlignment="1">
      <alignment vertical="center" wrapText="1" shrinkToFit="1"/>
    </xf>
    <xf numFmtId="0" fontId="59" fillId="0" borderId="143" xfId="0" applyFont="1" applyBorder="1" applyAlignment="1">
      <alignment horizontal="center" vertical="center" shrinkToFit="1"/>
    </xf>
    <xf numFmtId="190" fontId="3" fillId="29" borderId="51" xfId="0" applyNumberFormat="1" applyFont="1" applyFill="1" applyBorder="1" applyAlignment="1">
      <alignment horizontal="center" vertical="center" shrinkToFit="1"/>
    </xf>
    <xf numFmtId="0" fontId="40" fillId="27" borderId="0" xfId="42" applyFont="1" applyFill="1" applyAlignment="1">
      <alignment horizontal="left" vertical="center"/>
    </xf>
    <xf numFmtId="0" fontId="0" fillId="0" borderId="10" xfId="0" applyBorder="1" applyAlignment="1">
      <alignment horizontal="justify" vertical="center" shrinkToFit="1"/>
    </xf>
    <xf numFmtId="3" fontId="37" fillId="26" borderId="73" xfId="42" applyNumberFormat="1" applyFont="1" applyFill="1" applyBorder="1" applyAlignment="1">
      <alignment horizontal="center" vertical="center" shrinkToFit="1"/>
    </xf>
    <xf numFmtId="3" fontId="37" fillId="0" borderId="86" xfId="42" applyNumberFormat="1" applyFont="1" applyBorder="1" applyAlignment="1">
      <alignment horizontal="center" vertical="center" shrinkToFit="1"/>
    </xf>
    <xf numFmtId="0" fontId="37" fillId="26" borderId="73" xfId="42" applyFont="1" applyFill="1" applyBorder="1" applyAlignment="1">
      <alignment horizontal="left" vertical="center" shrinkToFit="1"/>
    </xf>
    <xf numFmtId="0" fontId="0" fillId="0" borderId="51" xfId="0" applyBorder="1" applyAlignment="1">
      <alignment horizontal="justify" vertical="center" shrinkToFit="1"/>
    </xf>
    <xf numFmtId="3" fontId="37" fillId="26" borderId="79" xfId="42" applyNumberFormat="1" applyFont="1" applyFill="1" applyBorder="1" applyAlignment="1">
      <alignment horizontal="center" vertical="center" shrinkToFit="1"/>
    </xf>
    <xf numFmtId="3" fontId="37" fillId="0" borderId="22" xfId="42" applyNumberFormat="1" applyFont="1" applyBorder="1" applyAlignment="1">
      <alignment horizontal="center" vertical="center" shrinkToFit="1"/>
    </xf>
    <xf numFmtId="3" fontId="37" fillId="0" borderId="73" xfId="42" applyNumberFormat="1" applyFont="1" applyBorder="1" applyAlignment="1">
      <alignment horizontal="center" vertical="center" shrinkToFit="1"/>
    </xf>
    <xf numFmtId="0" fontId="37" fillId="0" borderId="73" xfId="42" applyFont="1" applyBorder="1" applyAlignment="1">
      <alignment horizontal="left" vertical="center" shrinkToFit="1"/>
    </xf>
    <xf numFmtId="3" fontId="37" fillId="0" borderId="79" xfId="42" applyNumberFormat="1" applyFont="1" applyBorder="1" applyAlignment="1">
      <alignment horizontal="center" vertical="center" shrinkToFit="1"/>
    </xf>
    <xf numFmtId="0" fontId="37" fillId="0" borderId="79" xfId="42" applyFont="1" applyBorder="1" applyAlignment="1">
      <alignment horizontal="justify" vertical="center" shrinkToFit="1"/>
    </xf>
    <xf numFmtId="179" fontId="33" fillId="29" borderId="38" xfId="0" applyNumberFormat="1" applyFont="1" applyFill="1" applyBorder="1" applyAlignment="1" applyProtection="1">
      <alignment horizontal="center" vertical="center"/>
      <protection locked="0"/>
    </xf>
    <xf numFmtId="179" fontId="33" fillId="29" borderId="39" xfId="0" applyNumberFormat="1" applyFont="1" applyFill="1" applyBorder="1" applyAlignment="1" applyProtection="1">
      <alignment horizontal="center" vertical="center"/>
      <protection locked="0"/>
    </xf>
    <xf numFmtId="179" fontId="33" fillId="29" borderId="19" xfId="0" applyNumberFormat="1" applyFont="1" applyFill="1" applyBorder="1" applyAlignment="1" applyProtection="1">
      <alignment horizontal="center" vertical="center"/>
      <protection locked="0"/>
    </xf>
    <xf numFmtId="179" fontId="33" fillId="29" borderId="40" xfId="0" applyNumberFormat="1" applyFont="1" applyFill="1" applyBorder="1" applyAlignment="1" applyProtection="1">
      <alignment horizontal="center" vertical="center"/>
      <protection locked="0"/>
    </xf>
    <xf numFmtId="180" fontId="34" fillId="29" borderId="35" xfId="0" applyNumberFormat="1" applyFont="1" applyFill="1" applyBorder="1" applyAlignment="1" applyProtection="1">
      <alignment horizontal="center" vertical="center"/>
      <protection locked="0"/>
    </xf>
    <xf numFmtId="0" fontId="3" fillId="29" borderId="12" xfId="0" applyFont="1" applyFill="1" applyBorder="1" applyAlignment="1" applyProtection="1">
      <alignment horizontal="center" vertical="center" wrapText="1"/>
      <protection locked="0"/>
    </xf>
    <xf numFmtId="0" fontId="3" fillId="0" borderId="0" xfId="0" applyFont="1" applyAlignment="1" applyProtection="1">
      <alignment horizontal="left" vertical="center" shrinkToFit="1"/>
      <protection locked="0"/>
    </xf>
    <xf numFmtId="0" fontId="3" fillId="29" borderId="0" xfId="0" applyFont="1" applyFill="1" applyAlignment="1" applyProtection="1">
      <alignment horizontal="left" vertical="center" shrinkToFit="1"/>
      <protection locked="0"/>
    </xf>
    <xf numFmtId="0" fontId="3" fillId="0" borderId="10" xfId="0" applyFont="1" applyBorder="1" applyAlignment="1" applyProtection="1">
      <alignment horizontal="left" vertical="center" shrinkToFit="1"/>
      <protection locked="0"/>
    </xf>
    <xf numFmtId="0" fontId="3" fillId="0" borderId="51" xfId="0" applyFont="1" applyBorder="1" applyAlignment="1" applyProtection="1">
      <alignment horizontal="left" vertical="center" shrinkToFit="1"/>
      <protection locked="0"/>
    </xf>
    <xf numFmtId="0" fontId="3" fillId="29" borderId="10" xfId="0" applyFont="1" applyFill="1" applyBorder="1" applyAlignment="1" applyProtection="1">
      <alignment horizontal="left" vertical="center" shrinkToFit="1"/>
      <protection locked="0"/>
    </xf>
    <xf numFmtId="0" fontId="3" fillId="29" borderId="51" xfId="0" applyFont="1" applyFill="1" applyBorder="1" applyAlignment="1" applyProtection="1">
      <alignment horizontal="left" vertical="center" shrinkToFit="1"/>
      <protection locked="0"/>
    </xf>
    <xf numFmtId="3" fontId="37" fillId="0" borderId="73" xfId="42" applyNumberFormat="1" applyFont="1" applyBorder="1" applyAlignment="1" applyProtection="1">
      <alignment horizontal="center" vertical="center" shrinkToFit="1"/>
      <protection locked="0"/>
    </xf>
    <xf numFmtId="3" fontId="37" fillId="0" borderId="79" xfId="42" applyNumberFormat="1" applyFont="1" applyBorder="1" applyAlignment="1" applyProtection="1">
      <alignment horizontal="center" vertical="center" shrinkToFit="1"/>
      <protection locked="0"/>
    </xf>
    <xf numFmtId="182" fontId="37" fillId="29" borderId="70" xfId="42" applyNumberFormat="1" applyFont="1" applyFill="1" applyBorder="1" applyAlignment="1" applyProtection="1">
      <alignment horizontal="center" vertical="center" wrapText="1"/>
      <protection locked="0"/>
    </xf>
    <xf numFmtId="182" fontId="37" fillId="29" borderId="39" xfId="42" applyNumberFormat="1" applyFont="1" applyFill="1" applyBorder="1" applyAlignment="1" applyProtection="1">
      <alignment horizontal="center" vertical="center" wrapText="1"/>
      <protection locked="0"/>
    </xf>
    <xf numFmtId="182" fontId="37" fillId="29" borderId="45" xfId="42" applyNumberFormat="1" applyFont="1" applyFill="1" applyBorder="1" applyAlignment="1" applyProtection="1">
      <alignment horizontal="center" vertical="center" wrapText="1"/>
      <protection locked="0"/>
    </xf>
    <xf numFmtId="0" fontId="59" fillId="0" borderId="143" xfId="0" applyFont="1" applyBorder="1" applyAlignment="1">
      <alignment horizontal="right" vertical="center" shrinkToFit="1"/>
    </xf>
    <xf numFmtId="0" fontId="59" fillId="0" borderId="164" xfId="0" applyFont="1" applyBorder="1" applyAlignment="1">
      <alignment horizontal="right" vertical="center" shrinkToFit="1"/>
    </xf>
    <xf numFmtId="0" fontId="3" fillId="0" borderId="51" xfId="0" applyFont="1" applyBorder="1" applyAlignment="1" applyProtection="1">
      <alignment vertical="center" shrinkToFit="1"/>
      <protection locked="0"/>
    </xf>
    <xf numFmtId="0" fontId="3" fillId="0" borderId="10" xfId="0" applyFont="1" applyBorder="1" applyAlignment="1">
      <alignment vertical="center" shrinkToFit="1"/>
    </xf>
    <xf numFmtId="191" fontId="37" fillId="26" borderId="73" xfId="42" applyNumberFormat="1" applyFont="1" applyFill="1" applyBorder="1" applyAlignment="1" applyProtection="1">
      <alignment horizontal="left" vertical="center" shrinkToFit="1"/>
      <protection locked="0"/>
    </xf>
    <xf numFmtId="191" fontId="37" fillId="26" borderId="79" xfId="42" applyNumberFormat="1" applyFont="1" applyFill="1" applyBorder="1" applyAlignment="1" applyProtection="1">
      <alignment horizontal="justify" vertical="center" shrinkToFit="1"/>
      <protection locked="0"/>
    </xf>
    <xf numFmtId="0" fontId="3" fillId="0" borderId="10" xfId="0" applyFont="1" applyBorder="1" applyAlignment="1" applyProtection="1">
      <alignment vertical="center" shrinkToFit="1"/>
      <protection locked="0"/>
    </xf>
    <xf numFmtId="191" fontId="3" fillId="26" borderId="51" xfId="0" applyNumberFormat="1" applyFont="1" applyFill="1" applyBorder="1" applyAlignment="1" applyProtection="1">
      <alignment horizontal="left" vertical="center" shrinkToFit="1"/>
      <protection locked="0"/>
    </xf>
    <xf numFmtId="191" fontId="3" fillId="29" borderId="0" xfId="0" applyNumberFormat="1" applyFont="1" applyFill="1" applyAlignment="1" applyProtection="1">
      <alignment horizontal="left" vertical="center" shrinkToFit="1"/>
      <protection locked="0"/>
    </xf>
    <xf numFmtId="0" fontId="37" fillId="26" borderId="79" xfId="42" applyFont="1" applyFill="1" applyBorder="1" applyAlignment="1">
      <alignment horizontal="left" vertical="center" shrinkToFit="1"/>
    </xf>
    <xf numFmtId="0" fontId="28" fillId="0" borderId="0" xfId="0" applyFont="1" applyAlignment="1">
      <alignment horizontal="center" vertical="top"/>
    </xf>
    <xf numFmtId="0" fontId="60" fillId="0" borderId="179" xfId="0" applyFont="1" applyBorder="1" applyAlignment="1">
      <alignment vertical="center" wrapText="1"/>
    </xf>
    <xf numFmtId="0" fontId="60" fillId="0" borderId="73" xfId="0" applyFont="1" applyBorder="1" applyAlignment="1">
      <alignment vertical="center" wrapText="1"/>
    </xf>
    <xf numFmtId="0" fontId="81" fillId="0" borderId="0" xfId="0" applyFont="1" applyAlignment="1">
      <alignment vertical="center" wrapText="1"/>
    </xf>
    <xf numFmtId="0" fontId="82" fillId="0" borderId="0" xfId="0" applyFont="1" applyAlignment="1">
      <alignment vertical="center" wrapText="1"/>
    </xf>
    <xf numFmtId="0" fontId="81" fillId="0" borderId="10" xfId="0" applyFont="1" applyBorder="1" applyAlignment="1">
      <alignment horizontal="center" vertical="center" wrapText="1"/>
    </xf>
    <xf numFmtId="0" fontId="81" fillId="0" borderId="73" xfId="0" applyFont="1" applyBorder="1" applyAlignment="1">
      <alignment horizontal="center" vertical="center" wrapText="1"/>
    </xf>
    <xf numFmtId="0" fontId="81" fillId="0" borderId="29" xfId="0" applyFont="1" applyBorder="1" applyAlignment="1">
      <alignment vertical="center" wrapText="1"/>
    </xf>
    <xf numFmtId="0" fontId="81" fillId="0" borderId="0" xfId="0" applyFont="1" applyAlignment="1">
      <alignment horizontal="center" vertical="center" wrapText="1"/>
    </xf>
    <xf numFmtId="0" fontId="81" fillId="0" borderId="66" xfId="0" applyFont="1" applyBorder="1" applyAlignment="1">
      <alignment horizontal="center" vertical="center" wrapText="1"/>
    </xf>
    <xf numFmtId="0" fontId="81" fillId="0" borderId="29" xfId="0" applyFont="1" applyBorder="1" applyAlignment="1" applyProtection="1">
      <alignment horizontal="center" vertical="center" wrapText="1"/>
      <protection locked="0"/>
    </xf>
    <xf numFmtId="0" fontId="81" fillId="0" borderId="0" xfId="0" applyFont="1" applyAlignment="1" applyProtection="1">
      <alignment horizontal="center" vertical="center" wrapText="1"/>
      <protection locked="0"/>
    </xf>
    <xf numFmtId="0" fontId="81" fillId="0" borderId="0" xfId="0" applyFont="1" applyAlignment="1">
      <alignment horizontal="right" vertical="center" wrapText="1"/>
    </xf>
    <xf numFmtId="0" fontId="81" fillId="0" borderId="66" xfId="0" applyFont="1" applyBorder="1" applyAlignment="1" applyProtection="1">
      <alignment horizontal="center" vertical="center" wrapText="1"/>
      <protection locked="0"/>
    </xf>
    <xf numFmtId="0" fontId="81" fillId="0" borderId="66" xfId="0" applyFont="1" applyBorder="1" applyAlignment="1" applyProtection="1">
      <alignment vertical="center" wrapText="1"/>
      <protection locked="0"/>
    </xf>
    <xf numFmtId="0" fontId="81" fillId="0" borderId="66" xfId="0" applyFont="1" applyBorder="1" applyAlignment="1">
      <alignment vertical="center" wrapText="1"/>
    </xf>
    <xf numFmtId="0" fontId="81" fillId="0" borderId="0" xfId="0" applyFont="1" applyAlignment="1" applyProtection="1">
      <alignment vertical="center" wrapText="1"/>
      <protection locked="0"/>
    </xf>
    <xf numFmtId="0" fontId="81" fillId="0" borderId="22" xfId="0" applyFont="1" applyBorder="1" applyAlignment="1">
      <alignment vertical="center" wrapText="1"/>
    </xf>
    <xf numFmtId="0" fontId="81" fillId="0" borderId="51" xfId="0" applyFont="1" applyBorder="1" applyAlignment="1">
      <alignment vertical="center" wrapText="1"/>
    </xf>
    <xf numFmtId="0" fontId="81" fillId="0" borderId="51" xfId="0" applyFont="1" applyBorder="1" applyAlignment="1">
      <alignment horizontal="right" vertical="center" wrapText="1"/>
    </xf>
    <xf numFmtId="0" fontId="81" fillId="0" borderId="51" xfId="0" applyFont="1" applyBorder="1" applyAlignment="1" applyProtection="1">
      <alignment vertical="center" wrapText="1"/>
      <protection locked="0"/>
    </xf>
    <xf numFmtId="0" fontId="81" fillId="0" borderId="79" xfId="0" applyFont="1" applyBorder="1" applyAlignment="1" applyProtection="1">
      <alignment vertical="center" wrapText="1"/>
      <protection locked="0"/>
    </xf>
    <xf numFmtId="0" fontId="81" fillId="0" borderId="29" xfId="0" applyFont="1" applyBorder="1" applyAlignment="1">
      <alignment vertical="center" shrinkToFit="1"/>
    </xf>
    <xf numFmtId="0" fontId="81" fillId="0" borderId="22" xfId="0" applyFont="1" applyBorder="1" applyAlignment="1">
      <alignment horizontal="center" vertical="center" shrinkToFit="1"/>
    </xf>
    <xf numFmtId="0" fontId="84" fillId="0" borderId="181" xfId="0" applyFont="1" applyBorder="1" applyAlignment="1">
      <alignment horizontal="center" vertical="center" shrinkToFit="1"/>
    </xf>
    <xf numFmtId="0" fontId="84" fillId="0" borderId="193" xfId="0" applyFont="1" applyBorder="1" applyAlignment="1">
      <alignment horizontal="center" vertical="center" shrinkToFit="1"/>
    </xf>
    <xf numFmtId="4" fontId="85" fillId="0" borderId="86" xfId="0" applyNumberFormat="1" applyFont="1" applyBorder="1" applyAlignment="1">
      <alignment horizontal="center" vertical="center"/>
    </xf>
    <xf numFmtId="181" fontId="85" fillId="0" borderId="87" xfId="0" applyNumberFormat="1" applyFont="1" applyBorder="1" applyAlignment="1">
      <alignment horizontal="center" vertical="center"/>
    </xf>
    <xf numFmtId="0" fontId="29" fillId="0" borderId="0" xfId="0" applyFont="1" applyAlignment="1">
      <alignment horizontal="center" vertical="center"/>
    </xf>
    <xf numFmtId="0" fontId="29" fillId="0" borderId="0" xfId="0" applyFont="1" applyAlignment="1" applyProtection="1">
      <alignment horizontal="left" vertical="center" shrinkToFit="1"/>
      <protection locked="0"/>
    </xf>
    <xf numFmtId="0" fontId="29" fillId="0" borderId="0" xfId="0" applyFont="1" applyAlignment="1">
      <alignment horizontal="center" vertical="center" wrapText="1"/>
    </xf>
    <xf numFmtId="0" fontId="31" fillId="0" borderId="0" xfId="0" applyFont="1" applyAlignment="1" applyProtection="1">
      <alignment horizontal="center" vertical="center" shrinkToFit="1"/>
      <protection locked="0"/>
    </xf>
    <xf numFmtId="0" fontId="86" fillId="0" borderId="0" xfId="0" applyFont="1" applyAlignment="1">
      <alignment horizontal="center" vertical="center"/>
    </xf>
    <xf numFmtId="0" fontId="29" fillId="0" borderId="105" xfId="0" applyFont="1" applyBorder="1" applyAlignment="1">
      <alignment vertical="center" textRotation="255" wrapText="1"/>
    </xf>
    <xf numFmtId="0" fontId="28" fillId="0" borderId="18" xfId="0" applyFont="1" applyBorder="1" applyAlignment="1">
      <alignment vertical="center" textRotation="255" wrapText="1"/>
    </xf>
    <xf numFmtId="0" fontId="87" fillId="0" borderId="143" xfId="0" applyFont="1" applyBorder="1" applyAlignment="1">
      <alignment horizontal="right" vertical="center" wrapText="1"/>
    </xf>
    <xf numFmtId="0" fontId="87" fillId="0" borderId="143" xfId="0" applyFont="1" applyBorder="1" applyAlignment="1">
      <alignment horizontal="right" vertical="center"/>
    </xf>
    <xf numFmtId="0" fontId="87" fillId="0" borderId="164" xfId="0" applyFont="1" applyBorder="1" applyAlignment="1">
      <alignment horizontal="right" vertical="center"/>
    </xf>
    <xf numFmtId="0" fontId="28" fillId="0" borderId="65" xfId="0" applyFont="1" applyBorder="1" applyAlignment="1">
      <alignment horizontal="left" vertical="center"/>
    </xf>
    <xf numFmtId="0" fontId="28" fillId="0" borderId="52" xfId="0" applyFont="1" applyBorder="1" applyAlignment="1">
      <alignment horizontal="left" vertical="center"/>
    </xf>
    <xf numFmtId="0" fontId="28" fillId="0" borderId="11" xfId="0" applyFont="1" applyBorder="1" applyAlignment="1">
      <alignment horizontal="left" vertical="center"/>
    </xf>
    <xf numFmtId="0" fontId="28" fillId="0" borderId="52" xfId="0" applyFont="1" applyBorder="1">
      <alignment vertical="center"/>
    </xf>
    <xf numFmtId="0" fontId="28" fillId="0" borderId="11" xfId="0" applyFont="1" applyBorder="1">
      <alignment vertical="center"/>
    </xf>
    <xf numFmtId="0" fontId="28" fillId="0" borderId="201" xfId="0" applyFont="1" applyBorder="1">
      <alignment vertical="center"/>
    </xf>
    <xf numFmtId="0" fontId="28" fillId="0" borderId="173" xfId="0" applyFont="1" applyBorder="1">
      <alignment vertical="center"/>
    </xf>
    <xf numFmtId="0" fontId="28" fillId="0" borderId="171" xfId="0" applyFont="1" applyBorder="1">
      <alignment vertical="center"/>
    </xf>
    <xf numFmtId="0" fontId="28" fillId="0" borderId="174" xfId="0" applyFont="1" applyBorder="1">
      <alignment vertical="center"/>
    </xf>
    <xf numFmtId="0" fontId="3" fillId="0" borderId="73" xfId="0" applyFont="1" applyBorder="1" applyAlignment="1">
      <alignment horizontal="center" vertical="center" textRotation="255" wrapText="1"/>
    </xf>
    <xf numFmtId="0" fontId="3" fillId="0" borderId="79" xfId="0" applyFont="1" applyBorder="1" applyAlignment="1">
      <alignment horizontal="center" vertical="center" textRotation="255" wrapText="1"/>
    </xf>
    <xf numFmtId="0" fontId="28" fillId="0" borderId="86"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75" xfId="0" applyFont="1" applyBorder="1" applyAlignment="1">
      <alignment horizontal="center" vertical="center" wrapText="1"/>
    </xf>
    <xf numFmtId="0" fontId="3" fillId="0" borderId="185" xfId="0" applyFont="1" applyBorder="1" applyAlignment="1">
      <alignment vertical="center" wrapText="1"/>
    </xf>
    <xf numFmtId="0" fontId="3" fillId="0" borderId="186" xfId="0" applyFont="1" applyBorder="1" applyAlignment="1">
      <alignment vertical="center" wrapText="1"/>
    </xf>
    <xf numFmtId="0" fontId="3" fillId="0" borderId="189" xfId="0" applyFont="1" applyBorder="1" applyAlignment="1">
      <alignment vertical="center" wrapText="1"/>
    </xf>
    <xf numFmtId="0" fontId="28" fillId="0" borderId="185" xfId="0" applyFont="1" applyBorder="1" applyAlignment="1">
      <alignment vertical="center" wrapText="1"/>
    </xf>
    <xf numFmtId="0" fontId="28" fillId="0" borderId="186" xfId="0" applyFont="1" applyBorder="1" applyAlignment="1">
      <alignment vertical="center" wrapText="1"/>
    </xf>
    <xf numFmtId="0" fontId="28" fillId="0" borderId="187" xfId="0" applyFont="1" applyBorder="1" applyAlignment="1">
      <alignment vertical="center" wrapText="1"/>
    </xf>
    <xf numFmtId="0" fontId="65" fillId="0" borderId="18" xfId="0" applyFont="1" applyBorder="1" applyAlignment="1">
      <alignment horizontal="center" vertical="center" textRotation="255" wrapText="1"/>
    </xf>
    <xf numFmtId="0" fontId="65" fillId="0" borderId="14" xfId="0" applyFont="1" applyBorder="1" applyAlignment="1">
      <alignment horizontal="center" vertical="center" textRotation="255" wrapText="1"/>
    </xf>
    <xf numFmtId="0" fontId="59" fillId="26" borderId="203" xfId="0" applyFont="1" applyFill="1" applyBorder="1" applyAlignment="1" applyProtection="1">
      <alignment horizontal="center" vertical="center"/>
      <protection locked="0"/>
    </xf>
    <xf numFmtId="0" fontId="59" fillId="26" borderId="181" xfId="0" applyFont="1" applyFill="1" applyBorder="1" applyAlignment="1" applyProtection="1">
      <alignment horizontal="center" vertical="center"/>
      <protection locked="0"/>
    </xf>
    <xf numFmtId="0" fontId="28" fillId="26" borderId="65" xfId="0" applyFont="1" applyFill="1" applyBorder="1" applyAlignment="1" applyProtection="1">
      <alignment horizontal="center" vertical="center"/>
      <protection locked="0"/>
    </xf>
    <xf numFmtId="0" fontId="28" fillId="26" borderId="11" xfId="0" applyFont="1" applyFill="1" applyBorder="1" applyAlignment="1" applyProtection="1">
      <alignment horizontal="center" vertical="center"/>
      <protection locked="0"/>
    </xf>
    <xf numFmtId="0" fontId="59" fillId="0" borderId="181" xfId="0" applyFont="1" applyBorder="1" applyAlignment="1">
      <alignment vertical="center" shrinkToFit="1"/>
    </xf>
    <xf numFmtId="0" fontId="59" fillId="0" borderId="192" xfId="0" applyFont="1" applyBorder="1" applyAlignment="1">
      <alignment vertical="center" shrinkToFit="1"/>
    </xf>
    <xf numFmtId="0" fontId="59" fillId="29" borderId="181" xfId="0" applyFont="1" applyFill="1" applyBorder="1" applyAlignment="1">
      <alignment horizontal="center" vertical="center" shrinkToFit="1"/>
    </xf>
    <xf numFmtId="0" fontId="53" fillId="26" borderId="86" xfId="0" applyFont="1" applyFill="1" applyBorder="1" applyAlignment="1" applyProtection="1">
      <alignment vertical="top" wrapText="1"/>
      <protection locked="0"/>
    </xf>
    <xf numFmtId="0" fontId="53" fillId="26" borderId="10" xfId="0" applyFont="1" applyFill="1" applyBorder="1" applyAlignment="1" applyProtection="1">
      <alignment vertical="top" wrapText="1"/>
      <protection locked="0"/>
    </xf>
    <xf numFmtId="0" fontId="53" fillId="26" borderId="73" xfId="0" applyFont="1" applyFill="1" applyBorder="1" applyAlignment="1" applyProtection="1">
      <alignment vertical="top" wrapText="1"/>
      <protection locked="0"/>
    </xf>
    <xf numFmtId="0" fontId="53" fillId="26" borderId="22" xfId="0" applyFont="1" applyFill="1" applyBorder="1" applyAlignment="1" applyProtection="1">
      <alignment vertical="top" wrapText="1"/>
      <protection locked="0"/>
    </xf>
    <xf numFmtId="0" fontId="53" fillId="26" borderId="51" xfId="0" applyFont="1" applyFill="1" applyBorder="1" applyAlignment="1" applyProtection="1">
      <alignment vertical="top" wrapText="1"/>
      <protection locked="0"/>
    </xf>
    <xf numFmtId="0" fontId="53" fillId="26" borderId="79" xfId="0" applyFont="1" applyFill="1" applyBorder="1" applyAlignment="1" applyProtection="1">
      <alignment vertical="top" wrapText="1"/>
      <protection locked="0"/>
    </xf>
    <xf numFmtId="0" fontId="28" fillId="0" borderId="65" xfId="0" applyFont="1" applyBorder="1">
      <alignment vertical="center"/>
    </xf>
    <xf numFmtId="58" fontId="28" fillId="26" borderId="0" xfId="0" applyNumberFormat="1" applyFont="1" applyFill="1" applyAlignment="1" applyProtection="1">
      <alignment horizontal="center" vertical="top"/>
      <protection locked="0"/>
    </xf>
    <xf numFmtId="0" fontId="28" fillId="26" borderId="0" xfId="0" applyFont="1" applyFill="1" applyAlignment="1" applyProtection="1">
      <alignment horizontal="right" vertical="center" shrinkToFit="1"/>
      <protection locked="0"/>
    </xf>
    <xf numFmtId="0" fontId="28" fillId="0" borderId="0" xfId="0" applyFont="1" applyAlignment="1">
      <alignment vertical="top"/>
    </xf>
    <xf numFmtId="0" fontId="66" fillId="0" borderId="0" xfId="0" applyFont="1" applyAlignment="1">
      <alignment horizontal="left" vertical="center" shrinkToFit="1"/>
    </xf>
    <xf numFmtId="0" fontId="28" fillId="0" borderId="0" xfId="0" applyFont="1" applyAlignment="1">
      <alignment horizontal="center" vertical="top"/>
    </xf>
    <xf numFmtId="58" fontId="28" fillId="0" borderId="0" xfId="0" applyNumberFormat="1" applyFont="1" applyAlignment="1" applyProtection="1">
      <alignment horizontal="center" vertical="top"/>
      <protection locked="0"/>
    </xf>
    <xf numFmtId="58" fontId="28" fillId="26" borderId="0" xfId="0" applyNumberFormat="1" applyFont="1" applyFill="1" applyAlignment="1" applyProtection="1">
      <alignment horizontal="right" vertical="top"/>
      <protection locked="0"/>
    </xf>
    <xf numFmtId="0" fontId="27" fillId="0" borderId="0" xfId="0" applyFont="1" applyAlignment="1">
      <alignment horizontal="center" vertical="center"/>
    </xf>
    <xf numFmtId="0" fontId="28" fillId="26" borderId="0" xfId="0" applyFont="1" applyFill="1" applyProtection="1">
      <alignment vertical="center"/>
      <protection locked="0"/>
    </xf>
    <xf numFmtId="0" fontId="28" fillId="0" borderId="65" xfId="0" applyFont="1" applyBorder="1" applyAlignment="1">
      <alignment horizontal="center" vertical="center"/>
    </xf>
    <xf numFmtId="0" fontId="28" fillId="0" borderId="52" xfId="0" applyFont="1" applyBorder="1" applyAlignment="1">
      <alignment horizontal="center" vertical="center"/>
    </xf>
    <xf numFmtId="0" fontId="28" fillId="0" borderId="22" xfId="0" applyFont="1" applyBorder="1">
      <alignment vertical="center"/>
    </xf>
    <xf numFmtId="0" fontId="28" fillId="0" borderId="51" xfId="0" applyFont="1" applyBorder="1">
      <alignment vertical="center"/>
    </xf>
    <xf numFmtId="0" fontId="28" fillId="0" borderId="79" xfId="0" applyFont="1" applyBorder="1">
      <alignment vertical="center"/>
    </xf>
    <xf numFmtId="0" fontId="3" fillId="0" borderId="66" xfId="0" applyFont="1" applyBorder="1" applyAlignment="1">
      <alignment horizontal="center" vertical="center" textRotation="255" wrapText="1"/>
    </xf>
    <xf numFmtId="0" fontId="28" fillId="0" borderId="86" xfId="0" applyFont="1" applyBorder="1" applyAlignment="1">
      <alignment horizontal="center" vertical="center"/>
    </xf>
    <xf numFmtId="0" fontId="28" fillId="0" borderId="10" xfId="0" applyFont="1" applyBorder="1" applyAlignment="1">
      <alignment horizontal="center" vertical="center"/>
    </xf>
    <xf numFmtId="0" fontId="28" fillId="0" borderId="175" xfId="0" applyFont="1" applyBorder="1" applyAlignment="1">
      <alignment horizontal="center" vertical="center"/>
    </xf>
    <xf numFmtId="0" fontId="28" fillId="0" borderId="188" xfId="0" applyFont="1" applyBorder="1">
      <alignment vertical="center"/>
    </xf>
    <xf numFmtId="0" fontId="28" fillId="0" borderId="10" xfId="0" applyFont="1" applyBorder="1">
      <alignment vertical="center"/>
    </xf>
    <xf numFmtId="0" fontId="28" fillId="0" borderId="73" xfId="0" applyFont="1" applyBorder="1">
      <alignment vertical="center"/>
    </xf>
    <xf numFmtId="0" fontId="28" fillId="0" borderId="22" xfId="0" applyFont="1" applyBorder="1" applyAlignment="1">
      <alignment horizontal="center" vertical="center" wrapText="1"/>
    </xf>
    <xf numFmtId="0" fontId="28" fillId="0" borderId="51" xfId="0" applyFont="1" applyBorder="1" applyAlignment="1">
      <alignment horizontal="center" vertical="center" wrapText="1"/>
    </xf>
    <xf numFmtId="0" fontId="28" fillId="0" borderId="176" xfId="0" applyFont="1" applyBorder="1" applyAlignment="1">
      <alignment horizontal="center" vertical="center" wrapText="1"/>
    </xf>
    <xf numFmtId="0" fontId="28" fillId="0" borderId="201" xfId="0" applyFont="1" applyBorder="1" applyAlignment="1">
      <alignment horizontal="center" vertical="center"/>
    </xf>
    <xf numFmtId="0" fontId="28" fillId="0" borderId="11" xfId="0" applyFont="1" applyBorder="1" applyAlignment="1">
      <alignment horizontal="center" vertical="center"/>
    </xf>
    <xf numFmtId="0" fontId="30" fillId="0" borderId="18" xfId="0" applyFont="1" applyBorder="1" applyAlignment="1">
      <alignment horizontal="center" vertical="center" textRotation="255" wrapText="1"/>
    </xf>
    <xf numFmtId="0" fontId="30" fillId="0" borderId="13" xfId="0" applyFont="1" applyBorder="1" applyAlignment="1">
      <alignment horizontal="center" vertical="center" textRotation="255" wrapText="1"/>
    </xf>
    <xf numFmtId="0" fontId="30" fillId="0" borderId="14" xfId="0" applyFont="1" applyBorder="1" applyAlignment="1">
      <alignment horizontal="center" vertical="center" textRotation="255" wrapText="1"/>
    </xf>
    <xf numFmtId="0" fontId="28" fillId="0" borderId="177" xfId="0" applyFont="1" applyBorder="1" applyAlignment="1">
      <alignment vertical="center" shrinkToFit="1"/>
    </xf>
    <xf numFmtId="0" fontId="28" fillId="0" borderId="178" xfId="0" applyFont="1" applyBorder="1" applyAlignment="1">
      <alignment vertical="center" shrinkToFit="1"/>
    </xf>
    <xf numFmtId="0" fontId="59" fillId="0" borderId="193" xfId="0" applyFont="1" applyBorder="1">
      <alignment vertical="center"/>
    </xf>
    <xf numFmtId="0" fontId="59" fillId="0" borderId="194" xfId="0" applyFont="1" applyBorder="1">
      <alignment vertical="center"/>
    </xf>
    <xf numFmtId="0" fontId="66" fillId="0" borderId="51" xfId="0" applyFont="1" applyBorder="1" applyAlignment="1">
      <alignment horizontal="left" vertical="center"/>
    </xf>
    <xf numFmtId="0" fontId="28" fillId="0" borderId="51" xfId="0" applyFont="1" applyBorder="1" applyAlignment="1">
      <alignment horizontal="left" vertical="center"/>
    </xf>
    <xf numFmtId="0" fontId="28" fillId="26" borderId="12" xfId="0" applyFont="1" applyFill="1" applyBorder="1" applyAlignment="1" applyProtection="1">
      <alignment horizontal="center" vertical="center" shrinkToFit="1"/>
      <protection locked="0"/>
    </xf>
    <xf numFmtId="0" fontId="28" fillId="0" borderId="12" xfId="0" applyFont="1" applyBorder="1" applyAlignment="1">
      <alignment horizontal="center" vertical="center" shrinkToFit="1"/>
    </xf>
    <xf numFmtId="0" fontId="28" fillId="0" borderId="65" xfId="0" applyFont="1" applyBorder="1" applyAlignment="1" applyProtection="1">
      <alignment horizontal="center" vertical="center" shrinkToFit="1"/>
      <protection locked="0"/>
    </xf>
    <xf numFmtId="0" fontId="28" fillId="0" borderId="11" xfId="0" applyFont="1" applyBorder="1" applyAlignment="1" applyProtection="1">
      <alignment horizontal="center" vertical="center" shrinkToFit="1"/>
      <protection locked="0"/>
    </xf>
    <xf numFmtId="0" fontId="59" fillId="26" borderId="181" xfId="0" applyFont="1" applyFill="1" applyBorder="1" applyAlignment="1">
      <alignment horizontal="center" vertical="center" shrinkToFit="1"/>
    </xf>
    <xf numFmtId="0" fontId="59" fillId="0" borderId="181" xfId="0" applyFont="1" applyBorder="1" applyAlignment="1">
      <alignment horizontal="center" vertical="center" shrinkToFit="1"/>
    </xf>
    <xf numFmtId="0" fontId="59" fillId="26" borderId="203" xfId="0" applyFont="1" applyFill="1" applyBorder="1" applyAlignment="1" applyProtection="1">
      <alignment horizontal="center" vertical="center" shrinkToFit="1"/>
      <protection locked="0"/>
    </xf>
    <xf numFmtId="0" fontId="59" fillId="26" borderId="181" xfId="0" applyFont="1" applyFill="1" applyBorder="1" applyAlignment="1" applyProtection="1">
      <alignment horizontal="center" vertical="center" shrinkToFit="1"/>
      <protection locked="0"/>
    </xf>
    <xf numFmtId="0" fontId="67" fillId="26" borderId="204" xfId="0" applyFont="1" applyFill="1" applyBorder="1" applyAlignment="1" applyProtection="1">
      <alignment horizontal="center" vertical="center"/>
      <protection locked="0"/>
    </xf>
    <xf numFmtId="0" fontId="67" fillId="26" borderId="193" xfId="0" applyFont="1" applyFill="1" applyBorder="1" applyAlignment="1" applyProtection="1">
      <alignment horizontal="center" vertical="center"/>
      <protection locked="0"/>
    </xf>
    <xf numFmtId="0" fontId="59" fillId="0" borderId="181" xfId="0" applyFont="1" applyBorder="1">
      <alignment vertical="center"/>
    </xf>
    <xf numFmtId="0" fontId="59" fillId="0" borderId="192" xfId="0" applyFont="1" applyBorder="1">
      <alignment vertical="center"/>
    </xf>
    <xf numFmtId="0" fontId="28" fillId="0" borderId="73" xfId="0" applyFont="1" applyBorder="1" applyAlignment="1">
      <alignment horizontal="center" vertical="center" textRotation="255" wrapText="1"/>
    </xf>
    <xf numFmtId="0" fontId="28" fillId="0" borderId="66" xfId="0" applyFont="1" applyBorder="1" applyAlignment="1">
      <alignment horizontal="center" vertical="center" textRotation="255" wrapText="1"/>
    </xf>
    <xf numFmtId="0" fontId="28" fillId="0" borderId="12" xfId="0" applyFont="1" applyBorder="1" applyAlignment="1">
      <alignment horizontal="center" vertical="center"/>
    </xf>
    <xf numFmtId="0" fontId="28" fillId="0" borderId="177" xfId="0" applyFont="1" applyBorder="1">
      <alignment vertical="center"/>
    </xf>
    <xf numFmtId="0" fontId="28" fillId="0" borderId="178" xfId="0" applyFont="1" applyBorder="1">
      <alignment vertical="center"/>
    </xf>
    <xf numFmtId="0" fontId="28" fillId="0" borderId="179" xfId="0" applyFont="1" applyBorder="1">
      <alignment vertical="center"/>
    </xf>
    <xf numFmtId="0" fontId="28" fillId="0" borderId="18" xfId="0" applyFont="1" applyBorder="1" applyAlignment="1">
      <alignment horizontal="center" vertical="center" textRotation="255" wrapText="1"/>
    </xf>
    <xf numFmtId="0" fontId="28" fillId="0" borderId="13" xfId="0" applyFont="1" applyBorder="1" applyAlignment="1">
      <alignment horizontal="center" vertical="center" textRotation="255" wrapText="1"/>
    </xf>
    <xf numFmtId="0" fontId="28" fillId="0" borderId="14" xfId="0" applyFont="1" applyBorder="1" applyAlignment="1">
      <alignment horizontal="center" vertical="center" textRotation="255" wrapText="1"/>
    </xf>
    <xf numFmtId="0" fontId="28" fillId="0" borderId="201" xfId="0" applyFont="1" applyBorder="1" applyAlignment="1">
      <alignment vertical="center" shrinkToFit="1"/>
    </xf>
    <xf numFmtId="0" fontId="28" fillId="0" borderId="52" xfId="0" applyFont="1" applyBorder="1" applyAlignment="1">
      <alignment vertical="center" shrinkToFit="1"/>
    </xf>
    <xf numFmtId="0" fontId="77" fillId="0" borderId="52" xfId="0" applyFont="1" applyBorder="1" applyAlignment="1">
      <alignment horizontal="center" vertical="center" wrapText="1"/>
    </xf>
    <xf numFmtId="0" fontId="77" fillId="0" borderId="205" xfId="0" applyFont="1" applyBorder="1" applyAlignment="1">
      <alignment horizontal="center" vertical="center" wrapText="1"/>
    </xf>
    <xf numFmtId="0" fontId="28" fillId="0" borderId="29" xfId="0" applyFont="1" applyBorder="1" applyAlignment="1">
      <alignment horizontal="center" vertical="center" shrinkToFit="1"/>
    </xf>
    <xf numFmtId="0" fontId="28" fillId="0" borderId="0" xfId="0" applyFont="1" applyAlignment="1">
      <alignment horizontal="center" vertical="center" shrinkToFit="1"/>
    </xf>
    <xf numFmtId="0" fontId="28" fillId="0" borderId="180" xfId="0" applyFont="1" applyBorder="1" applyAlignment="1">
      <alignment horizontal="center" vertical="center" shrinkToFit="1"/>
    </xf>
    <xf numFmtId="0" fontId="28" fillId="0" borderId="79" xfId="0" applyFont="1" applyBorder="1" applyAlignment="1">
      <alignment horizontal="center" vertical="center" textRotation="255" wrapText="1"/>
    </xf>
    <xf numFmtId="0" fontId="30" fillId="0" borderId="177" xfId="0" applyFont="1" applyBorder="1" applyAlignment="1">
      <alignment vertical="center" wrapText="1"/>
    </xf>
    <xf numFmtId="0" fontId="30" fillId="0" borderId="178" xfId="0" applyFont="1" applyBorder="1" applyAlignment="1">
      <alignment vertical="center" wrapText="1"/>
    </xf>
    <xf numFmtId="0" fontId="30" fillId="0" borderId="183" xfId="0" applyFont="1" applyBorder="1" applyAlignment="1">
      <alignment vertical="center" wrapText="1"/>
    </xf>
    <xf numFmtId="0" fontId="28" fillId="0" borderId="177" xfId="0" applyFont="1" applyBorder="1" applyAlignment="1">
      <alignment vertical="center" wrapText="1"/>
    </xf>
    <xf numFmtId="0" fontId="28" fillId="0" borderId="178" xfId="0" applyFont="1" applyBorder="1" applyAlignment="1">
      <alignment vertical="center" wrapText="1"/>
    </xf>
    <xf numFmtId="0" fontId="28" fillId="0" borderId="179" xfId="0" applyFont="1" applyBorder="1" applyAlignment="1">
      <alignment vertical="center" wrapText="1"/>
    </xf>
    <xf numFmtId="0" fontId="28" fillId="0" borderId="173" xfId="0" applyFont="1" applyBorder="1" applyAlignment="1">
      <alignment vertical="center" shrinkToFit="1"/>
    </xf>
    <xf numFmtId="0" fontId="28" fillId="0" borderId="171" xfId="0" applyFont="1" applyBorder="1" applyAlignment="1">
      <alignment vertical="center" shrinkToFit="1"/>
    </xf>
    <xf numFmtId="0" fontId="77" fillId="0" borderId="171" xfId="0" applyFont="1" applyBorder="1" applyAlignment="1">
      <alignment horizontal="center" vertical="center" wrapText="1"/>
    </xf>
    <xf numFmtId="0" fontId="77" fillId="0" borderId="206"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0" xfId="0" applyFont="1" applyAlignment="1">
      <alignment horizontal="center" vertical="center" wrapText="1"/>
    </xf>
    <xf numFmtId="0" fontId="28" fillId="0" borderId="180" xfId="0" applyFont="1" applyBorder="1" applyAlignment="1">
      <alignment horizontal="center" vertical="center" wrapText="1"/>
    </xf>
    <xf numFmtId="0" fontId="28" fillId="0" borderId="202" xfId="0" applyFont="1" applyBorder="1">
      <alignment vertical="center"/>
    </xf>
    <xf numFmtId="0" fontId="28" fillId="0" borderId="0" xfId="0" applyFont="1">
      <alignment vertical="center"/>
    </xf>
    <xf numFmtId="0" fontId="28" fillId="0" borderId="66" xfId="0" applyFont="1" applyBorder="1">
      <alignment vertical="center"/>
    </xf>
    <xf numFmtId="0" fontId="30" fillId="0" borderId="185" xfId="0" applyFont="1" applyBorder="1" applyAlignment="1">
      <alignment vertical="center" wrapText="1"/>
    </xf>
    <xf numFmtId="0" fontId="30" fillId="0" borderId="186" xfId="0" applyFont="1" applyBorder="1" applyAlignment="1">
      <alignment vertical="center" wrapText="1"/>
    </xf>
    <xf numFmtId="0" fontId="30" fillId="0" borderId="189" xfId="0" applyFont="1" applyBorder="1" applyAlignment="1">
      <alignment vertical="center" wrapText="1"/>
    </xf>
    <xf numFmtId="0" fontId="9" fillId="0" borderId="19" xfId="0" applyFont="1" applyBorder="1" applyAlignment="1">
      <alignment horizontal="center" vertical="center" wrapText="1"/>
    </xf>
    <xf numFmtId="0" fontId="9" fillId="0" borderId="107" xfId="0" applyFont="1" applyBorder="1" applyAlignment="1">
      <alignment horizontal="center" vertical="center" wrapText="1"/>
    </xf>
    <xf numFmtId="0" fontId="0" fillId="0" borderId="107" xfId="0" applyBorder="1" applyAlignment="1">
      <alignment horizontal="center" vertical="center" wrapText="1"/>
    </xf>
    <xf numFmtId="0" fontId="0" fillId="0" borderId="70" xfId="0" applyBorder="1" applyAlignment="1">
      <alignment horizontal="center" vertical="center" wrapText="1"/>
    </xf>
    <xf numFmtId="0" fontId="9" fillId="0" borderId="19" xfId="0" applyFont="1" applyBorder="1" applyAlignment="1">
      <alignment horizontal="center" vertical="center"/>
    </xf>
    <xf numFmtId="0" fontId="9" fillId="0" borderId="107" xfId="0" applyFont="1" applyBorder="1" applyAlignment="1">
      <alignment horizontal="center" vertical="center"/>
    </xf>
    <xf numFmtId="0" fontId="29" fillId="0" borderId="71" xfId="0" applyFont="1" applyBorder="1" applyAlignment="1">
      <alignment horizontal="center" vertical="center"/>
    </xf>
    <xf numFmtId="0" fontId="29" fillId="0" borderId="44" xfId="0" applyFont="1" applyBorder="1" applyAlignment="1">
      <alignment horizontal="center" vertical="center"/>
    </xf>
    <xf numFmtId="0" fontId="63" fillId="28" borderId="65" xfId="0" applyFont="1" applyFill="1" applyBorder="1" applyAlignment="1">
      <alignment horizontal="center" vertical="center"/>
    </xf>
    <xf numFmtId="0" fontId="63" fillId="28" borderId="52" xfId="0" applyFont="1" applyFill="1" applyBorder="1" applyAlignment="1">
      <alignment horizontal="center" vertical="center"/>
    </xf>
    <xf numFmtId="0" fontId="63" fillId="28" borderId="11" xfId="0" applyFont="1" applyFill="1" applyBorder="1" applyAlignment="1">
      <alignment horizontal="center" vertical="center"/>
    </xf>
    <xf numFmtId="0" fontId="29" fillId="0" borderId="23" xfId="0" applyFont="1" applyBorder="1">
      <alignment vertical="center"/>
    </xf>
    <xf numFmtId="0" fontId="0" fillId="0" borderId="62" xfId="0" applyBorder="1">
      <alignment vertical="center"/>
    </xf>
    <xf numFmtId="0" fontId="38" fillId="25" borderId="101" xfId="0" applyFont="1" applyFill="1" applyBorder="1" applyAlignment="1">
      <alignment horizontal="center" vertical="center"/>
    </xf>
    <xf numFmtId="0" fontId="0" fillId="0" borderId="101" xfId="0" applyBorder="1" applyAlignment="1">
      <alignment horizontal="center" vertical="center"/>
    </xf>
    <xf numFmtId="0" fontId="38" fillId="25" borderId="48" xfId="0" applyFont="1" applyFill="1" applyBorder="1" applyAlignment="1">
      <alignment horizontal="center" vertical="center"/>
    </xf>
    <xf numFmtId="0" fontId="38" fillId="25" borderId="77" xfId="0" applyFont="1" applyFill="1" applyBorder="1" applyAlignment="1">
      <alignment horizontal="center" vertical="center"/>
    </xf>
    <xf numFmtId="0" fontId="38" fillId="25" borderId="43" xfId="0" applyFont="1" applyFill="1" applyBorder="1" applyAlignment="1">
      <alignment horizontal="center" vertical="center"/>
    </xf>
    <xf numFmtId="0" fontId="6" fillId="24" borderId="0" xfId="0" applyFont="1" applyFill="1" applyAlignment="1">
      <alignment horizontal="center" vertical="center"/>
    </xf>
    <xf numFmtId="0" fontId="1" fillId="0" borderId="0" xfId="0" applyFont="1" applyAlignment="1">
      <alignment horizontal="center" vertical="center"/>
    </xf>
    <xf numFmtId="0" fontId="0" fillId="0" borderId="0" xfId="0" applyAlignment="1">
      <alignment horizontal="center" vertical="center"/>
    </xf>
    <xf numFmtId="58" fontId="29" fillId="29" borderId="101" xfId="0" applyNumberFormat="1" applyFont="1" applyFill="1" applyBorder="1" applyAlignment="1" applyProtection="1">
      <alignment horizontal="left" vertical="center" shrinkToFit="1"/>
      <protection locked="0"/>
    </xf>
    <xf numFmtId="0" fontId="29" fillId="29" borderId="101" xfId="0" applyFont="1" applyFill="1" applyBorder="1" applyAlignment="1" applyProtection="1">
      <alignment horizontal="left" vertical="center" shrinkToFit="1"/>
      <protection locked="0"/>
    </xf>
    <xf numFmtId="0" fontId="29" fillId="29" borderId="50" xfId="0" applyFont="1" applyFill="1" applyBorder="1" applyAlignment="1" applyProtection="1">
      <alignment horizontal="left" vertical="center" shrinkToFit="1"/>
      <protection locked="0"/>
    </xf>
    <xf numFmtId="0" fontId="29" fillId="0" borderId="15" xfId="0" applyFont="1" applyBorder="1" applyAlignment="1">
      <alignment horizontal="center" vertical="center"/>
    </xf>
    <xf numFmtId="0" fontId="29" fillId="0" borderId="101" xfId="0" applyFont="1" applyBorder="1" applyAlignment="1">
      <alignment horizontal="center" vertical="center"/>
    </xf>
    <xf numFmtId="0" fontId="29" fillId="0" borderId="120" xfId="0" applyFont="1" applyBorder="1" applyAlignment="1">
      <alignment vertical="center" wrapText="1"/>
    </xf>
    <xf numFmtId="0" fontId="0" fillId="0" borderId="121" xfId="0" applyBorder="1" applyAlignment="1">
      <alignment vertical="center" wrapText="1"/>
    </xf>
    <xf numFmtId="0" fontId="38" fillId="25" borderId="108" xfId="0" applyFont="1" applyFill="1" applyBorder="1" applyAlignment="1">
      <alignment horizontal="center" vertical="center"/>
    </xf>
    <xf numFmtId="0" fontId="38" fillId="25" borderId="109" xfId="0" applyFont="1" applyFill="1" applyBorder="1" applyAlignment="1">
      <alignment horizontal="center" vertical="center"/>
    </xf>
    <xf numFmtId="0" fontId="38" fillId="25" borderId="110" xfId="0" applyFont="1" applyFill="1" applyBorder="1" applyAlignment="1">
      <alignment horizontal="center" vertical="center"/>
    </xf>
    <xf numFmtId="0" fontId="38" fillId="25" borderId="26" xfId="0" applyFont="1" applyFill="1" applyBorder="1" applyAlignment="1">
      <alignment horizontal="center" vertical="center"/>
    </xf>
    <xf numFmtId="0" fontId="38" fillId="25" borderId="111" xfId="0" applyFont="1" applyFill="1" applyBorder="1" applyAlignment="1">
      <alignment horizontal="center" vertical="center"/>
    </xf>
    <xf numFmtId="0" fontId="38" fillId="25" borderId="112" xfId="0" applyFont="1" applyFill="1" applyBorder="1" applyAlignment="1">
      <alignment horizontal="center" vertical="center"/>
    </xf>
    <xf numFmtId="0" fontId="6" fillId="0" borderId="18" xfId="0" applyFont="1" applyBorder="1" applyAlignment="1">
      <alignment horizontal="center" vertical="center"/>
    </xf>
    <xf numFmtId="0" fontId="6" fillId="0" borderId="13" xfId="0" applyFont="1" applyBorder="1" applyAlignment="1">
      <alignment horizontal="center" vertical="center"/>
    </xf>
    <xf numFmtId="0" fontId="29" fillId="29" borderId="12" xfId="0" applyFont="1" applyFill="1" applyBorder="1" applyAlignment="1" applyProtection="1">
      <alignment horizontal="left" vertical="center" shrinkToFit="1"/>
      <protection locked="0"/>
    </xf>
    <xf numFmtId="0" fontId="29" fillId="29" borderId="65" xfId="0" applyFont="1" applyFill="1" applyBorder="1" applyAlignment="1" applyProtection="1">
      <alignment horizontal="left" vertical="center" shrinkToFit="1"/>
      <protection locked="0"/>
    </xf>
    <xf numFmtId="0" fontId="29" fillId="29" borderId="102" xfId="0" applyFont="1" applyFill="1" applyBorder="1" applyAlignment="1" applyProtection="1">
      <alignment horizontal="left" vertical="center" shrinkToFit="1"/>
      <protection locked="0"/>
    </xf>
    <xf numFmtId="0" fontId="29" fillId="29" borderId="103" xfId="0" applyFont="1" applyFill="1" applyBorder="1" applyAlignment="1" applyProtection="1">
      <alignment horizontal="left" vertical="center" shrinkToFit="1"/>
      <protection locked="0"/>
    </xf>
    <xf numFmtId="0" fontId="29" fillId="0" borderId="12" xfId="0" applyFont="1" applyBorder="1" applyAlignment="1">
      <alignment horizontal="center" vertical="center"/>
    </xf>
    <xf numFmtId="0" fontId="31" fillId="29" borderId="12" xfId="0" applyFont="1" applyFill="1" applyBorder="1" applyAlignment="1" applyProtection="1">
      <alignment horizontal="center" vertical="center" shrinkToFit="1"/>
      <protection locked="0"/>
    </xf>
    <xf numFmtId="0" fontId="31" fillId="29" borderId="39" xfId="0" applyFont="1" applyFill="1" applyBorder="1" applyAlignment="1" applyProtection="1">
      <alignment horizontal="center" vertical="center" shrinkToFit="1"/>
      <protection locked="0"/>
    </xf>
    <xf numFmtId="0" fontId="29" fillId="0" borderId="44" xfId="0" applyFont="1" applyBorder="1" applyAlignment="1">
      <alignment horizontal="center" vertical="center" wrapText="1"/>
    </xf>
    <xf numFmtId="0" fontId="29" fillId="0" borderId="102" xfId="0" applyFont="1" applyBorder="1" applyAlignment="1">
      <alignment horizontal="center" vertical="center"/>
    </xf>
    <xf numFmtId="0" fontId="31" fillId="29" borderId="102" xfId="0" applyFont="1" applyFill="1" applyBorder="1" applyAlignment="1" applyProtection="1">
      <alignment horizontal="center" vertical="center" shrinkToFit="1"/>
      <protection locked="0"/>
    </xf>
    <xf numFmtId="0" fontId="31" fillId="29" borderId="45" xfId="0" applyFont="1" applyFill="1" applyBorder="1" applyAlignment="1" applyProtection="1">
      <alignment horizontal="center" vertical="center" shrinkToFit="1"/>
      <protection locked="0"/>
    </xf>
    <xf numFmtId="0" fontId="29" fillId="0" borderId="23" xfId="0" applyFont="1" applyBorder="1" applyAlignment="1">
      <alignment vertical="center" wrapText="1"/>
    </xf>
    <xf numFmtId="0" fontId="29" fillId="0" borderId="62" xfId="0" applyFont="1" applyBorder="1" applyAlignment="1">
      <alignment vertical="center" wrapText="1"/>
    </xf>
    <xf numFmtId="0" fontId="38" fillId="25" borderId="64" xfId="0" applyFont="1" applyFill="1" applyBorder="1" applyAlignment="1">
      <alignment horizontal="center" vertical="center"/>
    </xf>
    <xf numFmtId="0" fontId="0" fillId="0" borderId="17" xfId="0" applyBorder="1">
      <alignment vertical="center"/>
    </xf>
    <xf numFmtId="0" fontId="29" fillId="0" borderId="117" xfId="0" applyFont="1" applyBorder="1">
      <alignment vertical="center"/>
    </xf>
    <xf numFmtId="0" fontId="29" fillId="0" borderId="118" xfId="0" applyFont="1" applyBorder="1">
      <alignment vertical="center"/>
    </xf>
    <xf numFmtId="0" fontId="6" fillId="0" borderId="14" xfId="0" applyFont="1" applyBorder="1" applyAlignment="1">
      <alignment horizontal="center" vertical="center"/>
    </xf>
    <xf numFmtId="176" fontId="39" fillId="29" borderId="119" xfId="0" applyNumberFormat="1" applyFont="1" applyFill="1" applyBorder="1" applyAlignment="1" applyProtection="1">
      <alignment horizontal="center" vertical="center"/>
      <protection locked="0"/>
    </xf>
    <xf numFmtId="176" fontId="39" fillId="29" borderId="107" xfId="0" applyNumberFormat="1" applyFont="1" applyFill="1" applyBorder="1" applyAlignment="1" applyProtection="1">
      <alignment horizontal="center" vertical="center"/>
      <protection locked="0"/>
    </xf>
    <xf numFmtId="176" fontId="39" fillId="29" borderId="27" xfId="0" applyNumberFormat="1" applyFont="1" applyFill="1" applyBorder="1" applyAlignment="1" applyProtection="1">
      <alignment horizontal="center" vertical="center"/>
      <protection locked="0"/>
    </xf>
    <xf numFmtId="0" fontId="6" fillId="0" borderId="104" xfId="0" applyFont="1" applyBorder="1" applyAlignment="1">
      <alignment horizontal="center" vertical="center"/>
    </xf>
    <xf numFmtId="0" fontId="6" fillId="0" borderId="105" xfId="0" applyFont="1" applyBorder="1" applyAlignment="1">
      <alignment horizontal="center" vertical="center"/>
    </xf>
    <xf numFmtId="0" fontId="6" fillId="0" borderId="106" xfId="0" applyFont="1" applyBorder="1" applyAlignment="1">
      <alignment horizontal="center" vertical="center"/>
    </xf>
    <xf numFmtId="0" fontId="6" fillId="0" borderId="115" xfId="0" applyFont="1" applyBorder="1" applyAlignment="1">
      <alignment horizontal="center" vertical="center"/>
    </xf>
    <xf numFmtId="0" fontId="6" fillId="0" borderId="26" xfId="0" applyFont="1" applyBorder="1" applyAlignment="1">
      <alignment horizontal="center" vertical="center"/>
    </xf>
    <xf numFmtId="176" fontId="39" fillId="29" borderId="19" xfId="0" applyNumberFormat="1" applyFont="1" applyFill="1" applyBorder="1" applyAlignment="1" applyProtection="1">
      <alignment horizontal="center" vertical="center"/>
      <protection locked="0"/>
    </xf>
    <xf numFmtId="176" fontId="39" fillId="29" borderId="70" xfId="0" applyNumberFormat="1" applyFont="1" applyFill="1" applyBorder="1" applyAlignment="1" applyProtection="1">
      <alignment horizontal="center" vertical="center"/>
      <protection locked="0"/>
    </xf>
    <xf numFmtId="0" fontId="9" fillId="0" borderId="70" xfId="0" applyFont="1" applyBorder="1" applyAlignment="1">
      <alignment horizontal="center" vertical="center"/>
    </xf>
    <xf numFmtId="0" fontId="29" fillId="0" borderId="104" xfId="0" applyFont="1" applyBorder="1" applyAlignment="1">
      <alignment horizontal="center" vertical="center" textRotation="255" wrapText="1"/>
    </xf>
    <xf numFmtId="0" fontId="29" fillId="0" borderId="105" xfId="0" applyFont="1" applyBorder="1" applyAlignment="1">
      <alignment horizontal="center" vertical="center" textRotation="255" wrapText="1"/>
    </xf>
    <xf numFmtId="0" fontId="29" fillId="0" borderId="104" xfId="0" applyFont="1" applyBorder="1" applyAlignment="1">
      <alignment horizontal="center" vertical="center" textRotation="255"/>
    </xf>
    <xf numFmtId="0" fontId="29" fillId="0" borderId="105" xfId="0" applyFont="1" applyBorder="1" applyAlignment="1">
      <alignment horizontal="center" vertical="center" textRotation="255"/>
    </xf>
    <xf numFmtId="0" fontId="29" fillId="0" borderId="106" xfId="0" applyFont="1" applyBorder="1" applyAlignment="1">
      <alignment horizontal="center" vertical="center" textRotation="255"/>
    </xf>
    <xf numFmtId="0" fontId="29" fillId="0" borderId="115" xfId="0" applyFont="1" applyBorder="1" applyAlignment="1">
      <alignment horizontal="center" vertical="center" wrapText="1"/>
    </xf>
    <xf numFmtId="0" fontId="29" fillId="0" borderId="13" xfId="0" applyFont="1" applyBorder="1" applyAlignment="1">
      <alignment horizontal="center" vertical="center" wrapText="1"/>
    </xf>
    <xf numFmtId="0" fontId="29" fillId="0" borderId="26" xfId="0" applyFont="1" applyBorder="1" applyAlignment="1">
      <alignment horizontal="center" vertical="center" wrapText="1"/>
    </xf>
    <xf numFmtId="176" fontId="29" fillId="0" borderId="115" xfId="0" quotePrefix="1" applyNumberFormat="1" applyFont="1" applyBorder="1" applyAlignment="1">
      <alignment horizontal="center" vertical="center" wrapText="1"/>
    </xf>
    <xf numFmtId="176" fontId="29" fillId="0" borderId="13" xfId="0" applyNumberFormat="1" applyFont="1" applyBorder="1" applyAlignment="1">
      <alignment horizontal="center" vertical="center" wrapText="1"/>
    </xf>
    <xf numFmtId="176" fontId="29" fillId="0" borderId="26" xfId="0" applyNumberFormat="1" applyFont="1" applyBorder="1" applyAlignment="1">
      <alignment horizontal="center" vertical="center" wrapText="1"/>
    </xf>
    <xf numFmtId="0" fontId="29" fillId="0" borderId="127" xfId="0" applyFont="1" applyBorder="1" applyAlignment="1">
      <alignment horizontal="center" vertical="center" wrapText="1"/>
    </xf>
    <xf numFmtId="0" fontId="29" fillId="0" borderId="91" xfId="0" applyFont="1" applyBorder="1" applyAlignment="1">
      <alignment horizontal="center" vertical="center" wrapText="1"/>
    </xf>
    <xf numFmtId="0" fontId="29" fillId="0" borderId="125" xfId="0" applyFont="1" applyBorder="1" applyAlignment="1">
      <alignment horizontal="center" vertical="center" wrapText="1"/>
    </xf>
    <xf numFmtId="176" fontId="55" fillId="26" borderId="104" xfId="0" applyNumberFormat="1" applyFont="1" applyFill="1" applyBorder="1" applyAlignment="1" applyProtection="1">
      <alignment horizontal="center" vertical="center" shrinkToFit="1"/>
      <protection locked="0"/>
    </xf>
    <xf numFmtId="176" fontId="55" fillId="26" borderId="105" xfId="0" applyNumberFormat="1" applyFont="1" applyFill="1" applyBorder="1" applyAlignment="1" applyProtection="1">
      <alignment horizontal="center" vertical="center" shrinkToFit="1"/>
      <protection locked="0"/>
    </xf>
    <xf numFmtId="176" fontId="55" fillId="26" borderId="106" xfId="0" applyNumberFormat="1" applyFont="1" applyFill="1" applyBorder="1" applyAlignment="1" applyProtection="1">
      <alignment horizontal="center" vertical="center" shrinkToFit="1"/>
      <protection locked="0"/>
    </xf>
    <xf numFmtId="176" fontId="32" fillId="26" borderId="105" xfId="0" applyNumberFormat="1" applyFont="1" applyFill="1" applyBorder="1" applyAlignment="1" applyProtection="1">
      <alignment horizontal="center" vertical="center"/>
      <protection locked="0"/>
    </xf>
    <xf numFmtId="176" fontId="32" fillId="26" borderId="69" xfId="0" applyNumberFormat="1" applyFont="1" applyFill="1" applyBorder="1" applyAlignment="1" applyProtection="1">
      <alignment horizontal="center" vertical="center"/>
      <protection locked="0"/>
    </xf>
    <xf numFmtId="176" fontId="32" fillId="26" borderId="104" xfId="0" applyNumberFormat="1" applyFont="1" applyFill="1" applyBorder="1" applyAlignment="1" applyProtection="1">
      <alignment horizontal="center" vertical="center"/>
      <protection locked="0"/>
    </xf>
    <xf numFmtId="0" fontId="29" fillId="0" borderId="12" xfId="0" applyFont="1" applyBorder="1" applyAlignment="1">
      <alignment horizontal="center" vertical="center" wrapText="1"/>
    </xf>
    <xf numFmtId="0" fontId="29" fillId="0" borderId="37" xfId="0" applyFont="1" applyBorder="1" applyAlignment="1">
      <alignment horizontal="center" vertical="center" wrapText="1"/>
    </xf>
    <xf numFmtId="0" fontId="29" fillId="0" borderId="18" xfId="0" applyFont="1" applyBorder="1" applyAlignment="1">
      <alignment horizontal="center" vertical="center" wrapText="1"/>
    </xf>
    <xf numFmtId="176" fontId="29" fillId="0" borderId="115" xfId="0" applyNumberFormat="1" applyFont="1" applyBorder="1" applyAlignment="1">
      <alignment horizontal="center" vertical="center" wrapText="1"/>
    </xf>
    <xf numFmtId="176" fontId="29" fillId="0" borderId="18" xfId="0" applyNumberFormat="1" applyFont="1" applyBorder="1" applyAlignment="1">
      <alignment horizontal="center" vertical="center" wrapText="1"/>
    </xf>
    <xf numFmtId="176" fontId="29" fillId="0" borderId="14" xfId="0" applyNumberFormat="1" applyFont="1" applyBorder="1" applyAlignment="1">
      <alignment horizontal="center" vertical="center" wrapText="1"/>
    </xf>
    <xf numFmtId="176" fontId="32" fillId="26" borderId="98" xfId="0" applyNumberFormat="1" applyFont="1" applyFill="1" applyBorder="1" applyAlignment="1" applyProtection="1">
      <alignment horizontal="center" vertical="center"/>
      <protection locked="0"/>
    </xf>
    <xf numFmtId="0" fontId="6" fillId="0" borderId="98" xfId="0" applyFont="1" applyBorder="1" applyAlignment="1">
      <alignment horizontal="center" vertical="center"/>
    </xf>
    <xf numFmtId="0" fontId="6" fillId="0" borderId="69" xfId="0" applyFont="1" applyBorder="1" applyAlignment="1">
      <alignment horizontal="center" vertical="center"/>
    </xf>
    <xf numFmtId="0" fontId="7" fillId="0" borderId="0" xfId="0" applyFont="1" applyAlignment="1">
      <alignment vertical="center" wrapText="1"/>
    </xf>
    <xf numFmtId="0" fontId="0" fillId="0" borderId="0" xfId="0" applyAlignment="1">
      <alignment vertical="center" wrapText="1"/>
    </xf>
    <xf numFmtId="0" fontId="0" fillId="0" borderId="118" xfId="0" applyBorder="1">
      <alignment vertical="center"/>
    </xf>
    <xf numFmtId="0" fontId="29" fillId="0" borderId="120" xfId="0" applyFont="1" applyBorder="1">
      <alignment vertical="center"/>
    </xf>
    <xf numFmtId="0" fontId="0" fillId="0" borderId="121" xfId="0" applyBorder="1">
      <alignment vertical="center"/>
    </xf>
    <xf numFmtId="0" fontId="29" fillId="0" borderId="28" xfId="0" applyFont="1" applyBorder="1" applyAlignment="1">
      <alignment vertical="center" wrapText="1" shrinkToFit="1"/>
    </xf>
    <xf numFmtId="0" fontId="0" fillId="0" borderId="116" xfId="0" applyBorder="1" applyAlignment="1">
      <alignment vertical="center" wrapText="1" shrinkToFit="1"/>
    </xf>
    <xf numFmtId="0" fontId="29" fillId="0" borderId="96" xfId="0" applyFont="1" applyBorder="1" applyAlignment="1">
      <alignment vertical="center" shrinkToFit="1"/>
    </xf>
    <xf numFmtId="0" fontId="0" fillId="0" borderId="97" xfId="0" applyBorder="1" applyAlignment="1">
      <alignment vertical="center" shrinkToFit="1"/>
    </xf>
    <xf numFmtId="0" fontId="0" fillId="0" borderId="62" xfId="0" applyBorder="1" applyAlignment="1">
      <alignment vertical="center" wrapText="1"/>
    </xf>
    <xf numFmtId="0" fontId="29" fillId="0" borderId="96" xfId="0" applyFont="1" applyBorder="1" applyAlignment="1">
      <alignment vertical="center" wrapText="1"/>
    </xf>
    <xf numFmtId="0" fontId="0" fillId="0" borderId="97" xfId="0" applyBorder="1" applyAlignment="1">
      <alignment vertical="center" wrapText="1"/>
    </xf>
    <xf numFmtId="0" fontId="0" fillId="0" borderId="87" xfId="0" applyBorder="1" applyAlignment="1">
      <alignment horizontal="center" vertical="center"/>
    </xf>
    <xf numFmtId="0" fontId="0" fillId="0" borderId="114" xfId="0" applyBorder="1" applyAlignment="1">
      <alignment horizontal="center" vertical="center"/>
    </xf>
    <xf numFmtId="0" fontId="0" fillId="0" borderId="74" xfId="0" applyBorder="1" applyAlignment="1">
      <alignment horizontal="center" vertical="center"/>
    </xf>
    <xf numFmtId="0" fontId="9" fillId="0" borderId="119" xfId="0" applyFont="1" applyBorder="1" applyAlignment="1">
      <alignment horizontal="center" vertical="center"/>
    </xf>
    <xf numFmtId="0" fontId="29" fillId="0" borderId="14" xfId="0" applyFont="1" applyBorder="1" applyAlignment="1">
      <alignment horizontal="center" vertical="center" wrapText="1"/>
    </xf>
    <xf numFmtId="176" fontId="29" fillId="0" borderId="18" xfId="0" applyNumberFormat="1" applyFont="1" applyBorder="1" applyAlignment="1">
      <alignment horizontal="center" vertical="center"/>
    </xf>
    <xf numFmtId="176" fontId="29" fillId="0" borderId="13" xfId="0" applyNumberFormat="1" applyFont="1" applyBorder="1" applyAlignment="1">
      <alignment horizontal="center" vertical="center"/>
    </xf>
    <xf numFmtId="176" fontId="29" fillId="0" borderId="14" xfId="0" applyNumberFormat="1" applyFont="1" applyBorder="1" applyAlignment="1">
      <alignment horizontal="center" vertical="center"/>
    </xf>
    <xf numFmtId="179" fontId="39" fillId="29" borderId="19" xfId="0" applyNumberFormat="1" applyFont="1" applyFill="1" applyBorder="1" applyAlignment="1" applyProtection="1">
      <alignment horizontal="center" vertical="center" wrapText="1"/>
      <protection locked="0"/>
    </xf>
    <xf numFmtId="179" fontId="39" fillId="29" borderId="107" xfId="0" applyNumberFormat="1" applyFont="1" applyFill="1" applyBorder="1" applyAlignment="1" applyProtection="1">
      <alignment horizontal="center" vertical="center" wrapText="1"/>
      <protection locked="0"/>
    </xf>
    <xf numFmtId="179" fontId="39" fillId="29" borderId="70" xfId="0" applyNumberFormat="1" applyFont="1" applyFill="1" applyBorder="1" applyAlignment="1" applyProtection="1">
      <alignment horizontal="center" vertical="center" wrapText="1"/>
      <protection locked="0"/>
    </xf>
    <xf numFmtId="0" fontId="41" fillId="0" borderId="98" xfId="0" applyFont="1" applyBorder="1" applyAlignment="1">
      <alignment horizontal="center" vertical="center" wrapText="1"/>
    </xf>
    <xf numFmtId="0" fontId="41" fillId="0" borderId="105" xfId="0" applyFont="1" applyBorder="1" applyAlignment="1">
      <alignment horizontal="center" vertical="center" wrapText="1"/>
    </xf>
    <xf numFmtId="0" fontId="41" fillId="0" borderId="69" xfId="0" applyFont="1" applyBorder="1" applyAlignment="1">
      <alignment horizontal="center" vertical="center" wrapText="1"/>
    </xf>
    <xf numFmtId="0" fontId="6" fillId="0" borderId="13" xfId="0" applyFont="1" applyBorder="1" applyAlignment="1">
      <alignment horizontal="center" vertical="center" wrapText="1"/>
    </xf>
    <xf numFmtId="0" fontId="0" fillId="0" borderId="105" xfId="0" applyBorder="1" applyAlignment="1">
      <alignment horizontal="center" vertical="center" textRotation="255" wrapText="1"/>
    </xf>
    <xf numFmtId="0" fontId="0" fillId="0" borderId="106" xfId="0" applyBorder="1" applyAlignment="1">
      <alignment horizontal="center" vertical="center" textRotation="255" wrapText="1"/>
    </xf>
    <xf numFmtId="0" fontId="29" fillId="0" borderId="85" xfId="0" applyFont="1" applyBorder="1">
      <alignment vertical="center"/>
    </xf>
    <xf numFmtId="0" fontId="29" fillId="0" borderId="122" xfId="0" applyFont="1" applyBorder="1">
      <alignment vertical="center"/>
    </xf>
    <xf numFmtId="0" fontId="29" fillId="0" borderId="123" xfId="0" applyFont="1" applyBorder="1">
      <alignment vertical="center"/>
    </xf>
    <xf numFmtId="177" fontId="52" fillId="26" borderId="122" xfId="0" applyNumberFormat="1" applyFont="1" applyFill="1" applyBorder="1" applyAlignment="1" applyProtection="1">
      <alignment horizontal="center" vertical="center"/>
      <protection locked="0"/>
    </xf>
    <xf numFmtId="0" fontId="52" fillId="26" borderId="36" xfId="0" applyFont="1" applyFill="1" applyBorder="1" applyAlignment="1" applyProtection="1">
      <alignment horizontal="center" vertical="center"/>
      <protection locked="0"/>
    </xf>
    <xf numFmtId="0" fontId="29" fillId="0" borderId="18" xfId="0" applyFont="1" applyBorder="1" applyAlignment="1">
      <alignment vertical="center" wrapText="1"/>
    </xf>
    <xf numFmtId="0" fontId="29" fillId="0" borderId="13" xfId="0" applyFont="1" applyBorder="1" applyAlignment="1">
      <alignment vertical="center" wrapText="1"/>
    </xf>
    <xf numFmtId="0" fontId="0" fillId="0" borderId="105" xfId="0" applyBorder="1" applyAlignment="1">
      <alignment horizontal="center" vertical="center" wrapText="1"/>
    </xf>
    <xf numFmtId="0" fontId="0" fillId="0" borderId="69" xfId="0" applyBorder="1" applyAlignment="1">
      <alignment horizontal="center" vertical="center" wrapText="1"/>
    </xf>
    <xf numFmtId="0" fontId="6" fillId="0" borderId="18" xfId="0" applyFont="1"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29" fillId="0" borderId="96" xfId="0" applyFont="1" applyBorder="1">
      <alignment vertical="center"/>
    </xf>
    <xf numFmtId="0" fontId="29" fillId="0" borderId="97" xfId="0" applyFont="1" applyBorder="1">
      <alignment vertical="center"/>
    </xf>
    <xf numFmtId="0" fontId="29" fillId="0" borderId="18" xfId="0" applyFont="1" applyBorder="1" applyAlignment="1">
      <alignment horizontal="center" vertical="center"/>
    </xf>
    <xf numFmtId="176" fontId="29" fillId="0" borderId="12" xfId="0" applyNumberFormat="1" applyFont="1" applyBorder="1" applyAlignment="1">
      <alignment horizontal="center" vertical="center"/>
    </xf>
    <xf numFmtId="178" fontId="41" fillId="26" borderId="72" xfId="0" applyNumberFormat="1" applyFont="1" applyFill="1" applyBorder="1" applyAlignment="1" applyProtection="1">
      <alignment horizontal="center" vertical="center"/>
      <protection locked="0"/>
    </xf>
    <xf numFmtId="178" fontId="41" fillId="26" borderId="113" xfId="0" applyNumberFormat="1" applyFont="1" applyFill="1" applyBorder="1" applyAlignment="1" applyProtection="1">
      <alignment horizontal="center" vertical="center"/>
      <protection locked="0"/>
    </xf>
    <xf numFmtId="0" fontId="6" fillId="0" borderId="98" xfId="0" applyFont="1" applyBorder="1" applyAlignment="1">
      <alignment horizontal="center" vertical="center" wrapText="1"/>
    </xf>
    <xf numFmtId="0" fontId="6" fillId="0" borderId="105" xfId="0" applyFont="1" applyBorder="1" applyAlignment="1">
      <alignment horizontal="center" vertical="center" wrapText="1"/>
    </xf>
    <xf numFmtId="0" fontId="41" fillId="0" borderId="18" xfId="0" applyFont="1" applyBorder="1" applyAlignment="1">
      <alignment horizontal="center" vertical="center" wrapText="1"/>
    </xf>
    <xf numFmtId="0" fontId="41" fillId="0" borderId="13" xfId="0" applyFont="1" applyBorder="1" applyAlignment="1">
      <alignment horizontal="center" vertical="center" wrapText="1"/>
    </xf>
    <xf numFmtId="0" fontId="42" fillId="0" borderId="19" xfId="0" applyFont="1" applyBorder="1" applyAlignment="1">
      <alignment horizontal="center" vertical="center" wrapText="1"/>
    </xf>
    <xf numFmtId="0" fontId="42" fillId="0" borderId="107" xfId="0" applyFont="1" applyBorder="1" applyAlignment="1">
      <alignment horizontal="center" vertical="center" wrapText="1"/>
    </xf>
    <xf numFmtId="0" fontId="29" fillId="0" borderId="124" xfId="0" applyFont="1" applyBorder="1" applyAlignment="1">
      <alignment horizontal="left" vertical="center" wrapText="1"/>
    </xf>
    <xf numFmtId="0" fontId="29" fillId="0" borderId="13" xfId="0" applyFont="1" applyBorder="1" applyAlignment="1">
      <alignment horizontal="left" vertical="center" wrapText="1"/>
    </xf>
    <xf numFmtId="0" fontId="29" fillId="0" borderId="88" xfId="0" applyFont="1" applyBorder="1" applyAlignment="1">
      <alignment horizontal="left" vertical="center" wrapText="1"/>
    </xf>
    <xf numFmtId="0" fontId="29" fillId="0" borderId="22" xfId="0" applyFont="1" applyBorder="1" applyAlignment="1">
      <alignment horizontal="left" vertical="center"/>
    </xf>
    <xf numFmtId="0" fontId="29" fillId="0" borderId="79" xfId="0" applyFont="1" applyBorder="1" applyAlignment="1">
      <alignment horizontal="left" vertical="center"/>
    </xf>
    <xf numFmtId="0" fontId="29" fillId="0" borderId="16" xfId="0" applyFont="1" applyBorder="1" applyAlignment="1">
      <alignment horizontal="center" vertical="center" wrapText="1"/>
    </xf>
    <xf numFmtId="176" fontId="29" fillId="0" borderId="12" xfId="0" applyNumberFormat="1" applyFont="1" applyBorder="1" applyAlignment="1">
      <alignment horizontal="center" vertical="center" wrapText="1"/>
    </xf>
    <xf numFmtId="176" fontId="29" fillId="0" borderId="16" xfId="0" applyNumberFormat="1" applyFont="1" applyBorder="1" applyAlignment="1">
      <alignment horizontal="center" vertical="center" wrapText="1"/>
    </xf>
    <xf numFmtId="0" fontId="59" fillId="0" borderId="0" xfId="0" applyFont="1" applyAlignment="1">
      <alignment vertical="center" wrapText="1"/>
    </xf>
    <xf numFmtId="0" fontId="59" fillId="0" borderId="163" xfId="0" applyFont="1" applyBorder="1" applyAlignment="1">
      <alignment vertical="center" wrapText="1"/>
    </xf>
    <xf numFmtId="0" fontId="59" fillId="0" borderId="112" xfId="0" applyFont="1" applyBorder="1" applyAlignment="1">
      <alignment vertical="center" wrapText="1"/>
    </xf>
    <xf numFmtId="0" fontId="59" fillId="0" borderId="162" xfId="0" applyFont="1" applyBorder="1" applyAlignment="1">
      <alignment vertical="center" wrapText="1"/>
    </xf>
    <xf numFmtId="0" fontId="9" fillId="0" borderId="27" xfId="0" applyFont="1" applyBorder="1" applyAlignment="1">
      <alignment horizontal="center" vertical="center"/>
    </xf>
    <xf numFmtId="0" fontId="0" fillId="0" borderId="85" xfId="0" applyBorder="1" applyAlignment="1">
      <alignment horizontal="center" vertical="center"/>
    </xf>
    <xf numFmtId="0" fontId="0" fillId="0" borderId="122" xfId="0" applyBorder="1" applyAlignment="1">
      <alignment horizontal="center" vertical="center"/>
    </xf>
    <xf numFmtId="0" fontId="0" fillId="0" borderId="36" xfId="0" applyBorder="1" applyAlignment="1">
      <alignment horizontal="center" vertical="center"/>
    </xf>
    <xf numFmtId="0" fontId="0" fillId="0" borderId="65" xfId="0" applyBorder="1" applyAlignment="1">
      <alignment horizontal="center" vertical="center"/>
    </xf>
    <xf numFmtId="0" fontId="0" fillId="0" borderId="52" xfId="0" applyBorder="1" applyAlignment="1">
      <alignment horizontal="center" vertical="center"/>
    </xf>
    <xf numFmtId="0" fontId="0" fillId="0" borderId="11" xfId="0" applyBorder="1" applyAlignment="1">
      <alignment horizontal="center" vertical="center"/>
    </xf>
    <xf numFmtId="0" fontId="0" fillId="0" borderId="86" xfId="0" applyBorder="1" applyAlignment="1">
      <alignment horizontal="center" vertical="center"/>
    </xf>
    <xf numFmtId="0" fontId="0" fillId="0" borderId="10" xfId="0" applyBorder="1" applyAlignment="1">
      <alignment horizontal="center" vertical="center"/>
    </xf>
    <xf numFmtId="0" fontId="0" fillId="0" borderId="73" xfId="0" applyBorder="1" applyAlignment="1">
      <alignment horizontal="center" vertical="center"/>
    </xf>
    <xf numFmtId="0" fontId="0" fillId="0" borderId="64" xfId="0" applyBorder="1" applyAlignment="1">
      <alignment horizontal="center" vertical="center"/>
    </xf>
    <xf numFmtId="0" fontId="0" fillId="0" borderId="95" xfId="0" applyBorder="1" applyAlignment="1">
      <alignment horizontal="center" vertical="center"/>
    </xf>
    <xf numFmtId="0" fontId="0" fillId="0" borderId="17" xfId="0" applyBorder="1" applyAlignment="1">
      <alignment horizontal="center" vertical="center"/>
    </xf>
    <xf numFmtId="0" fontId="59" fillId="0" borderId="158" xfId="0" applyFont="1" applyBorder="1" applyAlignment="1">
      <alignment horizontal="left" vertical="center"/>
    </xf>
    <xf numFmtId="0" fontId="59" fillId="0" borderId="139" xfId="0" applyFont="1" applyBorder="1" applyAlignment="1">
      <alignment horizontal="left" vertical="center"/>
    </xf>
    <xf numFmtId="0" fontId="59" fillId="0" borderId="139" xfId="0" applyFont="1" applyBorder="1">
      <alignment vertical="center"/>
    </xf>
    <xf numFmtId="0" fontId="59" fillId="0" borderId="159" xfId="0" applyFont="1" applyBorder="1">
      <alignment vertical="center"/>
    </xf>
    <xf numFmtId="0" fontId="59" fillId="0" borderId="0" xfId="0" applyFont="1" applyAlignment="1">
      <alignment vertical="center" shrinkToFit="1"/>
    </xf>
    <xf numFmtId="0" fontId="59" fillId="0" borderId="0" xfId="0" applyFont="1" applyAlignment="1">
      <alignment horizontal="left" vertical="center" shrinkToFit="1"/>
    </xf>
    <xf numFmtId="0" fontId="59" fillId="0" borderId="163" xfId="0" applyFont="1" applyBorder="1" applyAlignment="1">
      <alignment horizontal="left" vertical="center" shrinkToFit="1"/>
    </xf>
    <xf numFmtId="0" fontId="29" fillId="0" borderId="55" xfId="0" applyFont="1" applyBorder="1" applyAlignment="1">
      <alignment horizontal="center" vertical="center"/>
    </xf>
    <xf numFmtId="0" fontId="29" fillId="0" borderId="98" xfId="0" applyFont="1" applyBorder="1" applyAlignment="1">
      <alignment horizontal="center" vertical="center"/>
    </xf>
    <xf numFmtId="0" fontId="29" fillId="0" borderId="126" xfId="0" applyFont="1" applyBorder="1" applyAlignment="1">
      <alignment horizontal="center" vertical="center"/>
    </xf>
    <xf numFmtId="0" fontId="29" fillId="0" borderId="97" xfId="0" applyFont="1" applyBorder="1" applyAlignment="1">
      <alignment vertical="center" wrapText="1"/>
    </xf>
    <xf numFmtId="0" fontId="3" fillId="26" borderId="51" xfId="0" applyFont="1" applyFill="1" applyBorder="1" applyAlignment="1" applyProtection="1">
      <alignment vertical="center" shrinkToFit="1"/>
      <protection locked="0"/>
    </xf>
    <xf numFmtId="0" fontId="3" fillId="26" borderId="79" xfId="0" applyFont="1" applyFill="1" applyBorder="1" applyAlignment="1" applyProtection="1">
      <alignment vertical="center" shrinkToFit="1"/>
      <protection locked="0"/>
    </xf>
    <xf numFmtId="0" fontId="3" fillId="26" borderId="10" xfId="0" applyFont="1" applyFill="1" applyBorder="1" applyAlignment="1" applyProtection="1">
      <alignment horizontal="center" vertical="center" shrinkToFit="1"/>
      <protection locked="0"/>
    </xf>
    <xf numFmtId="0" fontId="3" fillId="26" borderId="73" xfId="0" applyFont="1" applyFill="1" applyBorder="1" applyAlignment="1" applyProtection="1">
      <alignment horizontal="center" vertical="center" shrinkToFit="1"/>
      <protection locked="0"/>
    </xf>
    <xf numFmtId="0" fontId="3" fillId="26" borderId="12" xfId="0" applyFont="1" applyFill="1" applyBorder="1" applyAlignment="1" applyProtection="1">
      <alignment horizontal="center" vertical="center" wrapText="1"/>
      <protection locked="0"/>
    </xf>
    <xf numFmtId="0" fontId="3" fillId="27" borderId="51" xfId="0" applyFont="1" applyFill="1" applyBorder="1" applyAlignment="1" applyProtection="1">
      <alignment horizontal="center" shrinkToFit="1"/>
      <protection locked="0"/>
    </xf>
    <xf numFmtId="0" fontId="3" fillId="26" borderId="10" xfId="0" applyFont="1" applyFill="1" applyBorder="1" applyAlignment="1" applyProtection="1">
      <alignment vertical="center" shrinkToFit="1"/>
      <protection locked="0"/>
    </xf>
    <xf numFmtId="0" fontId="3" fillId="0" borderId="51" xfId="0" applyFont="1" applyBorder="1" applyAlignment="1">
      <alignment horizontal="center" vertical="center" wrapText="1"/>
    </xf>
    <xf numFmtId="0" fontId="81" fillId="0" borderId="86" xfId="0" applyFont="1" applyBorder="1" applyAlignment="1">
      <alignment horizontal="center" vertical="center" wrapText="1"/>
    </xf>
    <xf numFmtId="0" fontId="81" fillId="0" borderId="10" xfId="0" applyFont="1" applyBorder="1" applyAlignment="1">
      <alignment horizontal="center" vertical="center" wrapText="1"/>
    </xf>
    <xf numFmtId="0" fontId="81" fillId="0" borderId="73" xfId="0" applyFont="1" applyBorder="1" applyAlignment="1">
      <alignment horizontal="center" vertical="center" wrapText="1"/>
    </xf>
    <xf numFmtId="0" fontId="81" fillId="0" borderId="22" xfId="0" applyFont="1" applyBorder="1" applyAlignment="1">
      <alignment horizontal="center" vertical="center" wrapText="1"/>
    </xf>
    <xf numFmtId="0" fontId="81" fillId="0" borderId="51" xfId="0" applyFont="1" applyBorder="1" applyAlignment="1">
      <alignment horizontal="center" vertical="center" wrapText="1"/>
    </xf>
    <xf numFmtId="0" fontId="81" fillId="0" borderId="79" xfId="0" applyFont="1" applyBorder="1" applyAlignment="1">
      <alignment horizontal="center" vertical="center" wrapText="1"/>
    </xf>
    <xf numFmtId="191" fontId="81" fillId="26" borderId="10" xfId="0" applyNumberFormat="1" applyFont="1" applyFill="1" applyBorder="1" applyAlignment="1" applyProtection="1">
      <alignment vertical="center" shrinkToFit="1"/>
      <protection locked="0"/>
    </xf>
    <xf numFmtId="191" fontId="81" fillId="26" borderId="73" xfId="0" applyNumberFormat="1" applyFont="1" applyFill="1" applyBorder="1" applyAlignment="1" applyProtection="1">
      <alignment vertical="center" shrinkToFit="1"/>
      <protection locked="0"/>
    </xf>
    <xf numFmtId="0" fontId="3" fillId="0" borderId="0" xfId="0" applyFont="1" applyAlignment="1">
      <alignment horizontal="center" wrapText="1"/>
    </xf>
    <xf numFmtId="0" fontId="59" fillId="0" borderId="0" xfId="0" applyFont="1" applyAlignment="1">
      <alignment vertical="top" wrapText="1"/>
    </xf>
    <xf numFmtId="0" fontId="59" fillId="0" borderId="112" xfId="0" applyFont="1" applyBorder="1" applyAlignment="1">
      <alignment vertical="center" shrinkToFit="1"/>
    </xf>
    <xf numFmtId="0" fontId="59" fillId="0" borderId="162" xfId="0" applyFont="1" applyBorder="1" applyAlignment="1">
      <alignment vertical="center" shrinkToFit="1"/>
    </xf>
    <xf numFmtId="0" fontId="59" fillId="0" borderId="139" xfId="0" applyFont="1" applyBorder="1" applyAlignment="1">
      <alignment vertical="center" shrinkToFit="1"/>
    </xf>
    <xf numFmtId="0" fontId="3" fillId="26" borderId="18" xfId="0" applyFont="1" applyFill="1" applyBorder="1" applyAlignment="1" applyProtection="1">
      <alignment horizontal="center" vertical="center" shrinkToFit="1"/>
      <protection locked="0"/>
    </xf>
    <xf numFmtId="0" fontId="3" fillId="26" borderId="14" xfId="0" applyFont="1" applyFill="1" applyBorder="1" applyAlignment="1" applyProtection="1">
      <alignment horizontal="center" vertical="center" shrinkToFit="1"/>
      <protection locked="0"/>
    </xf>
    <xf numFmtId="0" fontId="51" fillId="0" borderId="0" xfId="0" applyFont="1">
      <alignment vertical="center"/>
    </xf>
    <xf numFmtId="0" fontId="3" fillId="0" borderId="12" xfId="0" applyFont="1" applyBorder="1" applyAlignment="1">
      <alignment horizontal="center" vertical="center"/>
    </xf>
    <xf numFmtId="0" fontId="3" fillId="26" borderId="86" xfId="0" applyFont="1" applyFill="1" applyBorder="1" applyAlignment="1" applyProtection="1">
      <alignment horizontal="center" vertical="center" shrinkToFit="1"/>
      <protection locked="0"/>
    </xf>
    <xf numFmtId="0" fontId="3" fillId="26" borderId="86" xfId="0" applyFont="1" applyFill="1" applyBorder="1" applyAlignment="1" applyProtection="1">
      <alignment vertical="center" shrinkToFit="1"/>
      <protection locked="0"/>
    </xf>
    <xf numFmtId="0" fontId="3" fillId="26" borderId="73" xfId="0" applyFont="1" applyFill="1" applyBorder="1" applyAlignment="1" applyProtection="1">
      <alignment vertical="center" shrinkToFit="1"/>
      <protection locked="0"/>
    </xf>
    <xf numFmtId="0" fontId="3" fillId="26" borderId="22" xfId="0" applyFont="1" applyFill="1" applyBorder="1" applyAlignment="1" applyProtection="1">
      <alignment vertical="center" shrinkToFit="1"/>
      <protection locked="0"/>
    </xf>
    <xf numFmtId="191" fontId="3" fillId="26" borderId="51" xfId="0" applyNumberFormat="1" applyFont="1" applyFill="1" applyBorder="1" applyAlignment="1" applyProtection="1">
      <alignment horizontal="center" vertical="center" shrinkToFit="1"/>
      <protection locked="0"/>
    </xf>
    <xf numFmtId="191" fontId="3" fillId="26" borderId="79" xfId="0" applyNumberFormat="1" applyFont="1" applyFill="1" applyBorder="1" applyAlignment="1" applyProtection="1">
      <alignment horizontal="center" vertical="center" shrinkToFit="1"/>
      <protection locked="0"/>
    </xf>
    <xf numFmtId="0" fontId="3" fillId="26" borderId="51" xfId="0" applyFont="1" applyFill="1" applyBorder="1" applyAlignment="1" applyProtection="1">
      <alignment horizontal="left" vertical="center" shrinkToFit="1"/>
      <protection locked="0"/>
    </xf>
    <xf numFmtId="0" fontId="3" fillId="0" borderId="86" xfId="0" applyFont="1" applyBorder="1" applyAlignment="1">
      <alignment vertical="center" wrapText="1"/>
    </xf>
    <xf numFmtId="0" fontId="3" fillId="0" borderId="10" xfId="0" applyFont="1" applyBorder="1" applyAlignment="1">
      <alignment vertical="center" wrapText="1"/>
    </xf>
    <xf numFmtId="0" fontId="3" fillId="26" borderId="29" xfId="0" applyFont="1" applyFill="1" applyBorder="1" applyAlignment="1" applyProtection="1">
      <alignment vertical="center" shrinkToFit="1"/>
      <protection locked="0"/>
    </xf>
    <xf numFmtId="0" fontId="3" fillId="26" borderId="0" xfId="0" applyFont="1" applyFill="1" applyAlignment="1" applyProtection="1">
      <alignment vertical="center" shrinkToFit="1"/>
      <protection locked="0"/>
    </xf>
    <xf numFmtId="0" fontId="3" fillId="26" borderId="66" xfId="0" applyFont="1" applyFill="1" applyBorder="1" applyAlignment="1" applyProtection="1">
      <alignment vertical="center" shrinkToFit="1"/>
      <protection locked="0"/>
    </xf>
    <xf numFmtId="0" fontId="3" fillId="26" borderId="146" xfId="0" applyFont="1" applyFill="1" applyBorder="1" applyAlignment="1" applyProtection="1">
      <alignment vertical="center" shrinkToFit="1"/>
      <protection locked="0"/>
    </xf>
    <xf numFmtId="0" fontId="3" fillId="26" borderId="147" xfId="0" applyFont="1" applyFill="1" applyBorder="1" applyAlignment="1" applyProtection="1">
      <alignment vertical="center" shrinkToFit="1"/>
      <protection locked="0"/>
    </xf>
    <xf numFmtId="0" fontId="3" fillId="26" borderId="149" xfId="0" applyFont="1" applyFill="1" applyBorder="1" applyAlignment="1" applyProtection="1">
      <alignment vertical="center" shrinkToFit="1"/>
      <protection locked="0"/>
    </xf>
    <xf numFmtId="0" fontId="3" fillId="26" borderId="150" xfId="0" applyFont="1" applyFill="1" applyBorder="1" applyAlignment="1" applyProtection="1">
      <alignment vertical="center" shrinkToFit="1"/>
      <protection locked="0"/>
    </xf>
    <xf numFmtId="0" fontId="3" fillId="0" borderId="10" xfId="0" applyFont="1" applyBorder="1" applyAlignment="1" applyProtection="1">
      <alignment horizontal="center" vertical="center" wrapText="1"/>
      <protection locked="0"/>
    </xf>
    <xf numFmtId="0" fontId="3" fillId="27" borderId="168" xfId="0" applyFont="1" applyFill="1" applyBorder="1" applyAlignment="1" applyProtection="1">
      <alignment horizontal="center" vertical="center" wrapText="1"/>
      <protection locked="0"/>
    </xf>
    <xf numFmtId="0" fontId="3" fillId="27" borderId="169" xfId="0" applyFont="1" applyFill="1" applyBorder="1" applyAlignment="1" applyProtection="1">
      <alignment horizontal="center" vertical="center" wrapText="1"/>
      <protection locked="0"/>
    </xf>
    <xf numFmtId="0" fontId="3" fillId="26" borderId="151" xfId="0" applyFont="1" applyFill="1" applyBorder="1" applyAlignment="1" applyProtection="1">
      <alignment vertical="center" shrinkToFit="1"/>
      <protection locked="0"/>
    </xf>
    <xf numFmtId="0" fontId="3" fillId="26" borderId="144" xfId="0" applyFont="1" applyFill="1" applyBorder="1" applyAlignment="1" applyProtection="1">
      <alignment vertical="center" shrinkToFit="1"/>
      <protection locked="0"/>
    </xf>
    <xf numFmtId="0" fontId="3" fillId="26" borderId="148" xfId="0" applyFont="1" applyFill="1" applyBorder="1" applyAlignment="1" applyProtection="1">
      <alignment vertical="center" shrinkToFit="1"/>
      <protection locked="0"/>
    </xf>
    <xf numFmtId="0" fontId="3" fillId="26" borderId="86" xfId="0" applyFont="1" applyFill="1" applyBorder="1" applyAlignment="1" applyProtection="1">
      <alignment horizontal="center" vertical="center" wrapText="1"/>
      <protection locked="0"/>
    </xf>
    <xf numFmtId="0" fontId="3" fillId="26" borderId="10" xfId="0" applyFont="1" applyFill="1" applyBorder="1" applyAlignment="1" applyProtection="1">
      <alignment horizontal="center" vertical="center" wrapText="1"/>
      <protection locked="0"/>
    </xf>
    <xf numFmtId="0" fontId="3" fillId="26" borderId="73" xfId="0" applyFont="1" applyFill="1" applyBorder="1" applyAlignment="1" applyProtection="1">
      <alignment horizontal="center" vertical="center" wrapText="1"/>
      <protection locked="0"/>
    </xf>
    <xf numFmtId="0" fontId="3" fillId="26" borderId="22" xfId="0" applyFont="1" applyFill="1" applyBorder="1" applyAlignment="1" applyProtection="1">
      <alignment horizontal="center" vertical="center" wrapText="1"/>
      <protection locked="0"/>
    </xf>
    <xf numFmtId="0" fontId="3" fillId="26" borderId="51" xfId="0" applyFont="1" applyFill="1" applyBorder="1" applyAlignment="1" applyProtection="1">
      <alignment horizontal="center" vertical="center" wrapText="1"/>
      <protection locked="0"/>
    </xf>
    <xf numFmtId="0" fontId="3" fillId="26" borderId="79" xfId="0" applyFont="1" applyFill="1" applyBorder="1" applyAlignment="1" applyProtection="1">
      <alignment horizontal="center" vertical="center" wrapText="1"/>
      <protection locked="0"/>
    </xf>
    <xf numFmtId="0" fontId="3" fillId="26" borderId="86" xfId="0" applyFont="1" applyFill="1" applyBorder="1" applyAlignment="1" applyProtection="1">
      <alignment horizontal="center" vertical="center" wrapText="1" shrinkToFit="1"/>
      <protection locked="0"/>
    </xf>
    <xf numFmtId="0" fontId="3" fillId="26" borderId="22" xfId="0" applyFont="1" applyFill="1" applyBorder="1" applyAlignment="1" applyProtection="1">
      <alignment horizontal="center" vertical="center" shrinkToFit="1"/>
      <protection locked="0"/>
    </xf>
    <xf numFmtId="0" fontId="3" fillId="26" borderId="51" xfId="0" applyFont="1" applyFill="1" applyBorder="1" applyAlignment="1" applyProtection="1">
      <alignment horizontal="center" vertical="center" shrinkToFit="1"/>
      <protection locked="0"/>
    </xf>
    <xf numFmtId="0" fontId="3" fillId="26" borderId="79" xfId="0" applyFont="1" applyFill="1" applyBorder="1" applyAlignment="1" applyProtection="1">
      <alignment horizontal="center" vertical="center" shrinkToFit="1"/>
      <protection locked="0"/>
    </xf>
    <xf numFmtId="191" fontId="3" fillId="26" borderId="86" xfId="0" applyNumberFormat="1" applyFont="1" applyFill="1" applyBorder="1" applyAlignment="1" applyProtection="1">
      <alignment horizontal="center" vertical="center" shrinkToFit="1"/>
      <protection locked="0"/>
    </xf>
    <xf numFmtId="191" fontId="3" fillId="26" borderId="10" xfId="0" applyNumberFormat="1" applyFont="1" applyFill="1" applyBorder="1" applyAlignment="1" applyProtection="1">
      <alignment horizontal="center" vertical="center" shrinkToFit="1"/>
      <protection locked="0"/>
    </xf>
    <xf numFmtId="191" fontId="3" fillId="26" borderId="73" xfId="0" applyNumberFormat="1" applyFont="1" applyFill="1" applyBorder="1" applyAlignment="1" applyProtection="1">
      <alignment horizontal="center" vertical="center" shrinkToFit="1"/>
      <protection locked="0"/>
    </xf>
    <xf numFmtId="191" fontId="3" fillId="26" borderId="22" xfId="0" applyNumberFormat="1" applyFont="1" applyFill="1" applyBorder="1" applyAlignment="1" applyProtection="1">
      <alignment horizontal="center" vertical="center" shrinkToFit="1"/>
      <protection locked="0"/>
    </xf>
    <xf numFmtId="0" fontId="3" fillId="0" borderId="143" xfId="0" applyFont="1" applyBorder="1" applyAlignment="1">
      <alignment vertical="center" wrapText="1"/>
    </xf>
    <xf numFmtId="0" fontId="3" fillId="0" borderId="66" xfId="0" applyFont="1" applyBorder="1" applyAlignment="1">
      <alignment vertical="center" wrapText="1"/>
    </xf>
    <xf numFmtId="0" fontId="3" fillId="0" borderId="136" xfId="0" applyFont="1" applyBorder="1" applyAlignment="1">
      <alignment vertical="center" wrapText="1"/>
    </xf>
    <xf numFmtId="0" fontId="3" fillId="0" borderId="79" xfId="0" applyFont="1" applyBorder="1" applyAlignment="1">
      <alignment vertical="center" wrapText="1"/>
    </xf>
    <xf numFmtId="0" fontId="3" fillId="0" borderId="135" xfId="0" applyFont="1" applyBorder="1" applyAlignment="1">
      <alignment vertical="center" wrapText="1"/>
    </xf>
    <xf numFmtId="0" fontId="3" fillId="0" borderId="73" xfId="0" applyFont="1" applyBorder="1" applyAlignment="1">
      <alignment vertical="center" wrapText="1"/>
    </xf>
    <xf numFmtId="0" fontId="3" fillId="0" borderId="131" xfId="0" applyFont="1" applyBorder="1" applyAlignment="1">
      <alignment vertical="center" wrapText="1"/>
    </xf>
    <xf numFmtId="0" fontId="3" fillId="0" borderId="12" xfId="0" applyFont="1" applyBorder="1" applyAlignment="1">
      <alignment vertical="center" wrapText="1"/>
    </xf>
    <xf numFmtId="0" fontId="3" fillId="26" borderId="10" xfId="0" applyFont="1" applyFill="1" applyBorder="1" applyAlignment="1" applyProtection="1">
      <alignment horizontal="center" vertical="center"/>
      <protection locked="0"/>
    </xf>
    <xf numFmtId="0" fontId="3" fillId="26" borderId="73" xfId="0" applyFont="1" applyFill="1" applyBorder="1" applyAlignment="1" applyProtection="1">
      <alignment horizontal="center" vertical="center"/>
      <protection locked="0"/>
    </xf>
    <xf numFmtId="0" fontId="3" fillId="26" borderId="22" xfId="0" applyFont="1" applyFill="1" applyBorder="1" applyAlignment="1" applyProtection="1">
      <alignment horizontal="center" vertical="center"/>
      <protection locked="0"/>
    </xf>
    <xf numFmtId="0" fontId="3" fillId="26" borderId="51" xfId="0" applyFont="1" applyFill="1" applyBorder="1" applyAlignment="1" applyProtection="1">
      <alignment horizontal="center" vertical="center"/>
      <protection locked="0"/>
    </xf>
    <xf numFmtId="0" fontId="3" fillId="26" borderId="79" xfId="0" applyFont="1" applyFill="1" applyBorder="1" applyAlignment="1" applyProtection="1">
      <alignment horizontal="center" vertical="center"/>
      <protection locked="0"/>
    </xf>
    <xf numFmtId="0" fontId="3" fillId="0" borderId="158" xfId="0" applyFont="1" applyBorder="1" applyAlignment="1">
      <alignment vertical="center" wrapText="1"/>
    </xf>
    <xf numFmtId="0" fontId="3" fillId="0" borderId="140" xfId="0" applyFont="1" applyBorder="1" applyAlignment="1">
      <alignment vertical="center" wrapText="1"/>
    </xf>
    <xf numFmtId="191" fontId="81" fillId="26" borderId="51" xfId="0" applyNumberFormat="1" applyFont="1" applyFill="1" applyBorder="1" applyAlignment="1" applyProtection="1">
      <alignment vertical="center" shrinkToFit="1"/>
      <protection locked="0"/>
    </xf>
    <xf numFmtId="191" fontId="81" fillId="26" borderId="79" xfId="0" applyNumberFormat="1" applyFont="1" applyFill="1" applyBorder="1" applyAlignment="1" applyProtection="1">
      <alignment vertical="center" shrinkToFit="1"/>
      <protection locked="0"/>
    </xf>
    <xf numFmtId="0" fontId="80" fillId="27" borderId="0" xfId="0" applyFont="1" applyFill="1" applyAlignment="1" applyProtection="1">
      <alignment vertical="center" wrapText="1"/>
      <protection locked="0"/>
    </xf>
    <xf numFmtId="0" fontId="81" fillId="0" borderId="0" xfId="0" applyFont="1" applyAlignment="1">
      <alignment wrapText="1"/>
    </xf>
    <xf numFmtId="0" fontId="81" fillId="0" borderId="0" xfId="0" applyFont="1" applyAlignment="1">
      <alignment horizontal="right" vertical="center" wrapText="1"/>
    </xf>
    <xf numFmtId="0" fontId="81" fillId="29" borderId="86" xfId="0" applyFont="1" applyFill="1" applyBorder="1" applyAlignment="1" applyProtection="1">
      <alignment horizontal="center" vertical="center" wrapText="1"/>
      <protection locked="0"/>
    </xf>
    <xf numFmtId="0" fontId="81" fillId="29" borderId="22" xfId="0" applyFont="1" applyFill="1" applyBorder="1" applyAlignment="1" applyProtection="1">
      <alignment horizontal="center" vertical="center" wrapText="1"/>
      <protection locked="0"/>
    </xf>
    <xf numFmtId="0" fontId="81" fillId="26" borderId="86" xfId="0" applyFont="1" applyFill="1" applyBorder="1" applyAlignment="1" applyProtection="1">
      <alignment horizontal="center" vertical="center" wrapText="1"/>
      <protection locked="0"/>
    </xf>
    <xf numFmtId="0" fontId="81" fillId="26" borderId="73" xfId="0" applyFont="1" applyFill="1" applyBorder="1" applyAlignment="1" applyProtection="1">
      <alignment horizontal="center" vertical="center" wrapText="1"/>
      <protection locked="0"/>
    </xf>
    <xf numFmtId="0" fontId="81" fillId="26" borderId="22" xfId="0" applyFont="1" applyFill="1" applyBorder="1" applyAlignment="1" applyProtection="1">
      <alignment horizontal="center" vertical="center" wrapText="1"/>
      <protection locked="0"/>
    </xf>
    <xf numFmtId="0" fontId="81" fillId="26" borderId="79" xfId="0" applyFont="1" applyFill="1" applyBorder="1" applyAlignment="1" applyProtection="1">
      <alignment horizontal="center" vertical="center" wrapText="1"/>
      <protection locked="0"/>
    </xf>
    <xf numFmtId="0" fontId="81" fillId="26" borderId="22" xfId="0" applyFont="1" applyFill="1" applyBorder="1" applyAlignment="1" applyProtection="1">
      <alignment horizontal="center" vertical="center" shrinkToFit="1"/>
      <protection locked="0"/>
    </xf>
    <xf numFmtId="0" fontId="81" fillId="26" borderId="51" xfId="0" applyFont="1" applyFill="1" applyBorder="1" applyAlignment="1" applyProtection="1">
      <alignment horizontal="center" vertical="center" shrinkToFit="1"/>
      <protection locked="0"/>
    </xf>
    <xf numFmtId="0" fontId="81" fillId="26" borderId="79" xfId="0" applyFont="1" applyFill="1" applyBorder="1" applyAlignment="1" applyProtection="1">
      <alignment horizontal="center" vertical="center" shrinkToFit="1"/>
      <protection locked="0"/>
    </xf>
    <xf numFmtId="0" fontId="81" fillId="26" borderId="86" xfId="0" applyFont="1" applyFill="1" applyBorder="1" applyAlignment="1" applyProtection="1">
      <alignment horizontal="center" vertical="center" shrinkToFit="1"/>
      <protection locked="0"/>
    </xf>
    <xf numFmtId="0" fontId="81" fillId="26" borderId="10" xfId="0" applyFont="1" applyFill="1" applyBorder="1" applyAlignment="1" applyProtection="1">
      <alignment horizontal="center" vertical="center" shrinkToFit="1"/>
      <protection locked="0"/>
    </xf>
    <xf numFmtId="0" fontId="81" fillId="26" borderId="73" xfId="0" applyFont="1" applyFill="1" applyBorder="1" applyAlignment="1" applyProtection="1">
      <alignment horizontal="center" vertical="center" shrinkToFit="1"/>
      <protection locked="0"/>
    </xf>
    <xf numFmtId="0" fontId="81" fillId="26" borderId="86" xfId="0" applyFont="1" applyFill="1" applyBorder="1" applyAlignment="1" applyProtection="1">
      <alignment vertical="center" shrinkToFit="1"/>
      <protection locked="0"/>
    </xf>
    <xf numFmtId="0" fontId="81" fillId="26" borderId="10" xfId="0" applyFont="1" applyFill="1" applyBorder="1" applyAlignment="1" applyProtection="1">
      <alignment vertical="center" shrinkToFit="1"/>
      <protection locked="0"/>
    </xf>
    <xf numFmtId="0" fontId="81" fillId="26" borderId="73" xfId="0" applyFont="1" applyFill="1" applyBorder="1" applyAlignment="1" applyProtection="1">
      <alignment vertical="center" shrinkToFit="1"/>
      <protection locked="0"/>
    </xf>
    <xf numFmtId="0" fontId="81" fillId="26" borderId="22" xfId="0" applyFont="1" applyFill="1" applyBorder="1" applyAlignment="1" applyProtection="1">
      <alignment vertical="center" shrinkToFit="1"/>
      <protection locked="0"/>
    </xf>
    <xf numFmtId="0" fontId="81" fillId="26" borderId="51" xfId="0" applyFont="1" applyFill="1" applyBorder="1" applyAlignment="1" applyProtection="1">
      <alignment vertical="center" shrinkToFit="1"/>
      <protection locked="0"/>
    </xf>
    <xf numFmtId="0" fontId="81" fillId="26" borderId="79" xfId="0" applyFont="1" applyFill="1" applyBorder="1" applyAlignment="1" applyProtection="1">
      <alignment vertical="center" shrinkToFit="1"/>
      <protection locked="0"/>
    </xf>
    <xf numFmtId="0" fontId="81" fillId="26" borderId="86" xfId="0" applyFont="1" applyFill="1" applyBorder="1" applyAlignment="1" applyProtection="1">
      <alignment vertical="top" shrinkToFit="1"/>
      <protection locked="0"/>
    </xf>
    <xf numFmtId="0" fontId="81" fillId="26" borderId="10" xfId="0" applyFont="1" applyFill="1" applyBorder="1" applyAlignment="1" applyProtection="1">
      <alignment vertical="top" shrinkToFit="1"/>
      <protection locked="0"/>
    </xf>
    <xf numFmtId="0" fontId="81" fillId="26" borderId="73" xfId="0" applyFont="1" applyFill="1" applyBorder="1" applyAlignment="1" applyProtection="1">
      <alignment vertical="top" shrinkToFit="1"/>
      <protection locked="0"/>
    </xf>
    <xf numFmtId="0" fontId="81" fillId="26" borderId="22" xfId="0" applyFont="1" applyFill="1" applyBorder="1" applyAlignment="1" applyProtection="1">
      <alignment vertical="top" shrinkToFit="1"/>
      <protection locked="0"/>
    </xf>
    <xf numFmtId="0" fontId="81" fillId="26" borderId="51" xfId="0" applyFont="1" applyFill="1" applyBorder="1" applyAlignment="1" applyProtection="1">
      <alignment vertical="top" shrinkToFit="1"/>
      <protection locked="0"/>
    </xf>
    <xf numFmtId="0" fontId="81" fillId="26" borderId="79" xfId="0" applyFont="1" applyFill="1" applyBorder="1" applyAlignment="1" applyProtection="1">
      <alignment vertical="top" shrinkToFit="1"/>
      <protection locked="0"/>
    </xf>
    <xf numFmtId="0" fontId="59" fillId="0" borderId="163" xfId="0" applyFont="1" applyBorder="1" applyAlignment="1">
      <alignment vertical="center" shrinkToFit="1"/>
    </xf>
    <xf numFmtId="0" fontId="3" fillId="29" borderId="18" xfId="0" applyFont="1" applyFill="1" applyBorder="1" applyAlignment="1" applyProtection="1">
      <alignment horizontal="center" vertical="center" shrinkToFit="1"/>
      <protection locked="0"/>
    </xf>
    <xf numFmtId="0" fontId="3" fillId="29" borderId="14" xfId="0" applyFont="1" applyFill="1" applyBorder="1" applyAlignment="1" applyProtection="1">
      <alignment horizontal="center" vertical="center" shrinkToFit="1"/>
      <protection locked="0"/>
    </xf>
    <xf numFmtId="0" fontId="3" fillId="0" borderId="132" xfId="0" applyFont="1" applyBorder="1" applyAlignment="1">
      <alignment vertical="center" wrapText="1"/>
    </xf>
    <xf numFmtId="0" fontId="3" fillId="0" borderId="16" xfId="0" applyFont="1" applyBorder="1" applyAlignment="1">
      <alignment vertical="center" wrapText="1"/>
    </xf>
    <xf numFmtId="0" fontId="50" fillId="0" borderId="0" xfId="0" applyFont="1" applyAlignment="1">
      <alignment vertical="center" wrapText="1"/>
    </xf>
    <xf numFmtId="0" fontId="50" fillId="0" borderId="163" xfId="0" applyFont="1" applyBorder="1" applyAlignment="1">
      <alignment vertical="center" wrapText="1"/>
    </xf>
    <xf numFmtId="182" fontId="3" fillId="29" borderId="138" xfId="0" applyNumberFormat="1" applyFont="1" applyFill="1" applyBorder="1" applyAlignment="1" applyProtection="1">
      <alignment horizontal="center" vertical="center" wrapText="1"/>
      <protection locked="0"/>
    </xf>
    <xf numFmtId="182" fontId="3" fillId="29" borderId="159" xfId="0" applyNumberFormat="1" applyFont="1" applyFill="1" applyBorder="1" applyAlignment="1" applyProtection="1">
      <alignment horizontal="center" vertical="center" wrapText="1"/>
      <protection locked="0"/>
    </xf>
    <xf numFmtId="182" fontId="3" fillId="29" borderId="22" xfId="0" applyNumberFormat="1" applyFont="1" applyFill="1" applyBorder="1" applyAlignment="1" applyProtection="1">
      <alignment horizontal="center" vertical="center" wrapText="1"/>
      <protection locked="0"/>
    </xf>
    <xf numFmtId="182" fontId="3" fillId="29" borderId="160" xfId="0" applyNumberFormat="1" applyFont="1" applyFill="1" applyBorder="1" applyAlignment="1" applyProtection="1">
      <alignment horizontal="center" vertical="center" wrapText="1"/>
      <protection locked="0"/>
    </xf>
    <xf numFmtId="0" fontId="3" fillId="0" borderId="86" xfId="0" applyFont="1" applyBorder="1" applyAlignment="1">
      <alignment horizontal="center" vertical="center" wrapText="1"/>
    </xf>
    <xf numFmtId="0" fontId="3" fillId="0" borderId="73"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7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22" xfId="0" applyFont="1" applyBorder="1" applyAlignment="1">
      <alignment horizontal="center" vertical="center" shrinkToFit="1"/>
    </xf>
    <xf numFmtId="0" fontId="3" fillId="0" borderId="51" xfId="0" applyFont="1" applyBorder="1" applyAlignment="1">
      <alignment horizontal="center" vertical="center" shrinkToFit="1"/>
    </xf>
    <xf numFmtId="182" fontId="3" fillId="29" borderId="86" xfId="0" applyNumberFormat="1" applyFont="1" applyFill="1" applyBorder="1" applyAlignment="1" applyProtection="1">
      <alignment horizontal="center" vertical="center" wrapText="1"/>
      <protection locked="0"/>
    </xf>
    <xf numFmtId="182" fontId="3" fillId="29" borderId="161" xfId="0" applyNumberFormat="1" applyFont="1" applyFill="1" applyBorder="1" applyAlignment="1" applyProtection="1">
      <alignment horizontal="center" vertical="center" wrapText="1"/>
      <protection locked="0"/>
    </xf>
    <xf numFmtId="182" fontId="3" fillId="29" borderId="141" xfId="0" applyNumberFormat="1" applyFont="1" applyFill="1" applyBorder="1" applyAlignment="1" applyProtection="1">
      <alignment horizontal="center" vertical="center" wrapText="1"/>
      <protection locked="0"/>
    </xf>
    <xf numFmtId="182" fontId="3" fillId="29" borderId="162" xfId="0" applyNumberFormat="1" applyFont="1" applyFill="1" applyBorder="1" applyAlignment="1" applyProtection="1">
      <alignment horizontal="center" vertical="center" wrapText="1"/>
      <protection locked="0"/>
    </xf>
    <xf numFmtId="0" fontId="3" fillId="0" borderId="22" xfId="0" applyFont="1" applyBorder="1" applyAlignment="1">
      <alignment vertical="center" wrapText="1"/>
    </xf>
    <xf numFmtId="0" fontId="3" fillId="0" borderId="51" xfId="0" applyFont="1" applyBorder="1" applyAlignment="1">
      <alignment vertical="center" wrapText="1"/>
    </xf>
    <xf numFmtId="0" fontId="81" fillId="27" borderId="51" xfId="0" applyFont="1" applyFill="1" applyBorder="1" applyAlignment="1" applyProtection="1">
      <alignment vertical="center" wrapText="1"/>
      <protection locked="0"/>
    </xf>
    <xf numFmtId="0" fontId="81" fillId="27" borderId="0" xfId="0" applyFont="1" applyFill="1" applyAlignment="1" applyProtection="1">
      <alignment vertical="center" wrapText="1"/>
      <protection locked="0"/>
    </xf>
    <xf numFmtId="0" fontId="81" fillId="0" borderId="86" xfId="0" applyFont="1" applyBorder="1" applyAlignment="1">
      <alignment vertical="center" wrapText="1"/>
    </xf>
    <xf numFmtId="0" fontId="81" fillId="0" borderId="10" xfId="0" applyFont="1" applyBorder="1" applyAlignment="1">
      <alignment vertical="center" wrapText="1"/>
    </xf>
    <xf numFmtId="0" fontId="81" fillId="0" borderId="29" xfId="0" applyFont="1" applyBorder="1" applyAlignment="1">
      <alignment vertical="center" wrapText="1"/>
    </xf>
    <xf numFmtId="0" fontId="81" fillId="0" borderId="0" xfId="0" applyFont="1" applyAlignment="1">
      <alignment vertical="center" wrapText="1"/>
    </xf>
    <xf numFmtId="0" fontId="81" fillId="27" borderId="0" xfId="0" applyFont="1" applyFill="1" applyAlignment="1" applyProtection="1">
      <alignment horizontal="center" vertical="center" wrapText="1"/>
      <protection locked="0"/>
    </xf>
    <xf numFmtId="0" fontId="59" fillId="0" borderId="143" xfId="0" applyFont="1" applyBorder="1" applyAlignment="1">
      <alignment horizontal="center" vertical="center" wrapText="1"/>
    </xf>
    <xf numFmtId="0" fontId="59" fillId="0" borderId="158" xfId="0" applyFont="1" applyBorder="1" applyAlignment="1">
      <alignment vertical="center" wrapText="1"/>
    </xf>
    <xf numFmtId="0" fontId="59" fillId="0" borderId="139" xfId="0" applyFont="1" applyBorder="1" applyAlignment="1">
      <alignment vertical="center" wrapText="1"/>
    </xf>
    <xf numFmtId="0" fontId="59" fillId="0" borderId="143" xfId="0" applyFont="1" applyBorder="1" applyAlignment="1">
      <alignment vertical="center" wrapText="1"/>
    </xf>
    <xf numFmtId="0" fontId="3" fillId="26" borderId="18" xfId="0" applyFont="1" applyFill="1" applyBorder="1" applyAlignment="1" applyProtection="1">
      <alignment horizontal="center" vertical="center" wrapText="1"/>
      <protection locked="0"/>
    </xf>
    <xf numFmtId="0" fontId="3" fillId="26" borderId="14" xfId="0" applyFont="1" applyFill="1" applyBorder="1" applyAlignment="1" applyProtection="1">
      <alignment horizontal="center" vertical="center" wrapText="1"/>
      <protection locked="0"/>
    </xf>
    <xf numFmtId="0" fontId="3" fillId="26" borderId="10" xfId="0" applyFont="1" applyFill="1" applyBorder="1" applyAlignment="1" applyProtection="1">
      <alignment horizontal="left" vertical="center" shrinkToFit="1"/>
      <protection locked="0"/>
    </xf>
    <xf numFmtId="189" fontId="3" fillId="26" borderId="10" xfId="0" applyNumberFormat="1" applyFont="1" applyFill="1" applyBorder="1" applyAlignment="1" applyProtection="1">
      <alignment horizontal="center" vertical="center" shrinkToFit="1"/>
      <protection locked="0"/>
    </xf>
    <xf numFmtId="189" fontId="3" fillId="26" borderId="73" xfId="0" applyNumberFormat="1" applyFont="1" applyFill="1" applyBorder="1" applyAlignment="1" applyProtection="1">
      <alignment horizontal="center" vertical="center" shrinkToFit="1"/>
      <protection locked="0"/>
    </xf>
    <xf numFmtId="189" fontId="3" fillId="26" borderId="51" xfId="0" applyNumberFormat="1" applyFont="1" applyFill="1" applyBorder="1" applyAlignment="1" applyProtection="1">
      <alignment horizontal="center" vertical="center" shrinkToFit="1"/>
      <protection locked="0"/>
    </xf>
    <xf numFmtId="189" fontId="3" fillId="26" borderId="79" xfId="0" applyNumberFormat="1" applyFont="1" applyFill="1" applyBorder="1" applyAlignment="1" applyProtection="1">
      <alignment horizontal="center" vertical="center" shrinkToFit="1"/>
      <protection locked="0"/>
    </xf>
    <xf numFmtId="0" fontId="51" fillId="0" borderId="0" xfId="0" applyFont="1" applyAlignment="1">
      <alignment vertical="center" wrapText="1"/>
    </xf>
    <xf numFmtId="0" fontId="3" fillId="26" borderId="13" xfId="0" applyFont="1" applyFill="1" applyBorder="1" applyAlignment="1" applyProtection="1">
      <alignment horizontal="center" vertical="center" wrapText="1"/>
      <protection locked="0"/>
    </xf>
    <xf numFmtId="0" fontId="3" fillId="26" borderId="29" xfId="0" applyFont="1" applyFill="1" applyBorder="1" applyAlignment="1" applyProtection="1">
      <alignment horizontal="center" vertical="center" shrinkToFit="1"/>
      <protection locked="0"/>
    </xf>
    <xf numFmtId="0" fontId="3" fillId="26" borderId="0" xfId="0" applyFont="1" applyFill="1" applyAlignment="1" applyProtection="1">
      <alignment horizontal="center" vertical="center" shrinkToFit="1"/>
      <protection locked="0"/>
    </xf>
    <xf numFmtId="0" fontId="3" fillId="26" borderId="66" xfId="0" applyFont="1" applyFill="1" applyBorder="1" applyAlignment="1" applyProtection="1">
      <alignment horizontal="center" vertical="center" shrinkToFit="1"/>
      <protection locked="0"/>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60" fillId="0" borderId="10" xfId="0" applyFont="1" applyBorder="1" applyAlignment="1">
      <alignment horizontal="left" vertical="center" wrapText="1"/>
    </xf>
    <xf numFmtId="0" fontId="61" fillId="28" borderId="12" xfId="0" applyFont="1" applyFill="1" applyBorder="1" applyAlignment="1">
      <alignment horizontal="right" vertical="center" wrapText="1"/>
    </xf>
    <xf numFmtId="0" fontId="49" fillId="0" borderId="0" xfId="0" applyFont="1" applyAlignment="1">
      <alignment horizontal="center" vertical="center" wrapText="1"/>
    </xf>
    <xf numFmtId="0" fontId="3" fillId="29" borderId="51" xfId="0" applyFont="1" applyFill="1" applyBorder="1" applyAlignment="1" applyProtection="1">
      <alignment vertical="center" shrinkToFit="1"/>
      <protection locked="0"/>
    </xf>
    <xf numFmtId="0" fontId="3" fillId="29" borderId="52" xfId="0" applyFont="1" applyFill="1" applyBorder="1" applyAlignment="1" applyProtection="1">
      <alignment vertical="center" shrinkToFit="1"/>
      <protection locked="0"/>
    </xf>
    <xf numFmtId="0" fontId="3" fillId="0" borderId="0" xfId="0" applyFont="1" applyAlignment="1">
      <alignment horizontal="distributed" vertical="center" wrapText="1"/>
    </xf>
    <xf numFmtId="0" fontId="3" fillId="0" borderId="12" xfId="0" applyFont="1" applyBorder="1" applyAlignment="1">
      <alignment horizontal="center" vertical="center" wrapText="1"/>
    </xf>
    <xf numFmtId="0" fontId="3" fillId="0" borderId="86" xfId="0" applyFont="1" applyBorder="1" applyAlignment="1" applyProtection="1">
      <alignment horizontal="center" vertical="center" wrapText="1"/>
      <protection locked="0"/>
    </xf>
    <xf numFmtId="0" fontId="3" fillId="0" borderId="73" xfId="0" applyFont="1" applyBorder="1" applyAlignment="1" applyProtection="1">
      <alignment horizontal="center" vertical="center" wrapText="1"/>
      <protection locked="0"/>
    </xf>
    <xf numFmtId="0" fontId="3" fillId="0" borderId="22" xfId="0" applyFont="1" applyBorder="1" applyAlignment="1" applyProtection="1">
      <alignment horizontal="center" vertical="center" wrapText="1"/>
      <protection locked="0"/>
    </xf>
    <xf numFmtId="0" fontId="3" fillId="0" borderId="51" xfId="0" applyFont="1" applyBorder="1" applyAlignment="1" applyProtection="1">
      <alignment horizontal="center" vertical="center" wrapText="1"/>
      <protection locked="0"/>
    </xf>
    <xf numFmtId="0" fontId="3" fillId="0" borderId="79" xfId="0" applyFont="1" applyBorder="1" applyAlignment="1" applyProtection="1">
      <alignment horizontal="center" vertical="center" wrapText="1"/>
      <protection locked="0"/>
    </xf>
    <xf numFmtId="0" fontId="3" fillId="27" borderId="170" xfId="0" applyFont="1" applyFill="1" applyBorder="1" applyAlignment="1" applyProtection="1">
      <alignment horizontal="center" vertical="center" wrapText="1"/>
      <protection locked="0"/>
    </xf>
    <xf numFmtId="0" fontId="3" fillId="0" borderId="51" xfId="0" applyFont="1" applyBorder="1" applyAlignment="1" applyProtection="1">
      <alignment horizontal="right" wrapText="1"/>
      <protection locked="0"/>
    </xf>
    <xf numFmtId="0" fontId="3" fillId="26" borderId="29" xfId="0" applyFont="1" applyFill="1" applyBorder="1" applyAlignment="1" applyProtection="1">
      <alignment horizontal="center" vertical="center" wrapText="1"/>
      <protection locked="0"/>
    </xf>
    <xf numFmtId="0" fontId="3" fillId="26" borderId="0" xfId="0" applyFont="1" applyFill="1" applyAlignment="1" applyProtection="1">
      <alignment horizontal="center" vertical="center" wrapText="1"/>
      <protection locked="0"/>
    </xf>
    <xf numFmtId="0" fontId="3" fillId="26" borderId="66" xfId="0" applyFont="1" applyFill="1" applyBorder="1" applyAlignment="1" applyProtection="1">
      <alignment horizontal="center" vertical="center" wrapText="1"/>
      <protection locked="0"/>
    </xf>
    <xf numFmtId="0" fontId="3" fillId="29" borderId="13" xfId="0" applyFont="1" applyFill="1" applyBorder="1" applyAlignment="1" applyProtection="1">
      <alignment horizontal="center" vertical="center" wrapText="1"/>
      <protection locked="0"/>
    </xf>
    <xf numFmtId="0" fontId="3" fillId="26" borderId="176" xfId="0" applyFont="1" applyFill="1" applyBorder="1" applyAlignment="1" applyProtection="1">
      <alignment horizontal="center" vertical="center" shrinkToFit="1"/>
      <protection locked="0"/>
    </xf>
    <xf numFmtId="191" fontId="3" fillId="26" borderId="0" xfId="0" applyNumberFormat="1" applyFont="1" applyFill="1" applyAlignment="1" applyProtection="1">
      <alignment horizontal="center" vertical="center" shrinkToFit="1"/>
      <protection locked="0"/>
    </xf>
    <xf numFmtId="191" fontId="3" fillId="26" borderId="66" xfId="0" applyNumberFormat="1" applyFont="1" applyFill="1" applyBorder="1" applyAlignment="1" applyProtection="1">
      <alignment horizontal="center" vertical="center" shrinkToFit="1"/>
      <protection locked="0"/>
    </xf>
    <xf numFmtId="0" fontId="3" fillId="26" borderId="176" xfId="0" applyFont="1" applyFill="1" applyBorder="1" applyAlignment="1" applyProtection="1">
      <alignment vertical="center" shrinkToFit="1"/>
      <protection locked="0"/>
    </xf>
    <xf numFmtId="0" fontId="3" fillId="26" borderId="175" xfId="0" applyFont="1" applyFill="1" applyBorder="1" applyAlignment="1" applyProtection="1">
      <alignment horizontal="center" vertical="center" shrinkToFit="1"/>
      <protection locked="0"/>
    </xf>
    <xf numFmtId="0" fontId="3" fillId="0" borderId="138" xfId="0" applyFont="1" applyBorder="1" applyAlignment="1">
      <alignment horizontal="center" vertical="center" shrinkToFit="1"/>
    </xf>
    <xf numFmtId="0" fontId="3" fillId="0" borderId="139" xfId="0" applyFont="1" applyBorder="1" applyAlignment="1">
      <alignment horizontal="center" vertical="center" shrinkToFit="1"/>
    </xf>
    <xf numFmtId="0" fontId="3" fillId="0" borderId="140" xfId="0" applyFont="1" applyBorder="1" applyAlignment="1">
      <alignment horizontal="center" vertical="center" shrinkToFit="1"/>
    </xf>
    <xf numFmtId="0" fontId="3" fillId="0" borderId="141" xfId="0" applyFont="1" applyBorder="1" applyAlignment="1">
      <alignment horizontal="center" vertical="center" shrinkToFit="1"/>
    </xf>
    <xf numFmtId="0" fontId="3" fillId="0" borderId="112" xfId="0" applyFont="1" applyBorder="1" applyAlignment="1">
      <alignment horizontal="center" vertical="center" shrinkToFit="1"/>
    </xf>
    <xf numFmtId="0" fontId="3" fillId="0" borderId="142" xfId="0" applyFont="1" applyBorder="1" applyAlignment="1">
      <alignment horizontal="center" vertical="center" shrinkToFit="1"/>
    </xf>
    <xf numFmtId="187" fontId="3" fillId="29" borderId="22" xfId="0" applyNumberFormat="1" applyFont="1" applyFill="1" applyBorder="1" applyAlignment="1" applyProtection="1">
      <alignment horizontal="center" vertical="center" shrinkToFit="1"/>
      <protection locked="0"/>
    </xf>
    <xf numFmtId="187" fontId="3" fillId="29" borderId="79" xfId="0" applyNumberFormat="1" applyFont="1" applyFill="1" applyBorder="1" applyAlignment="1" applyProtection="1">
      <alignment horizontal="center" vertical="center" shrinkToFit="1"/>
      <protection locked="0"/>
    </xf>
    <xf numFmtId="187" fontId="3" fillId="29" borderId="51" xfId="0" applyNumberFormat="1" applyFont="1" applyFill="1" applyBorder="1" applyAlignment="1" applyProtection="1">
      <alignment horizontal="center" vertical="center" shrinkToFit="1"/>
      <protection locked="0"/>
    </xf>
    <xf numFmtId="188" fontId="3" fillId="29" borderId="197" xfId="0" applyNumberFormat="1" applyFont="1" applyFill="1" applyBorder="1" applyAlignment="1" applyProtection="1">
      <alignment horizontal="center" vertical="center" shrinkToFit="1"/>
      <protection locked="0"/>
    </xf>
    <xf numFmtId="188" fontId="3" fillId="29" borderId="187" xfId="0" applyNumberFormat="1" applyFont="1" applyFill="1" applyBorder="1" applyAlignment="1" applyProtection="1">
      <alignment horizontal="center" vertical="center" shrinkToFit="1"/>
      <protection locked="0"/>
    </xf>
    <xf numFmtId="0" fontId="3" fillId="26" borderId="12" xfId="0" applyFont="1" applyFill="1" applyBorder="1" applyAlignment="1" applyProtection="1">
      <alignment horizontal="center" vertical="center" shrinkToFit="1"/>
      <protection locked="0"/>
    </xf>
    <xf numFmtId="0" fontId="3" fillId="26" borderId="191" xfId="0" applyFont="1" applyFill="1" applyBorder="1" applyAlignment="1" applyProtection="1">
      <alignment horizontal="center" vertical="center" shrinkToFit="1"/>
      <protection locked="0"/>
    </xf>
    <xf numFmtId="0" fontId="3" fillId="26" borderId="188" xfId="0" applyFont="1" applyFill="1" applyBorder="1" applyAlignment="1" applyProtection="1">
      <alignment horizontal="center" vertical="center" shrinkToFit="1"/>
      <protection locked="0"/>
    </xf>
    <xf numFmtId="0" fontId="3" fillId="0" borderId="158" xfId="0" applyFont="1" applyBorder="1" applyAlignment="1">
      <alignment horizontal="center" vertical="center" wrapText="1" shrinkToFit="1"/>
    </xf>
    <xf numFmtId="0" fontId="3" fillId="0" borderId="139" xfId="0" applyFont="1" applyBorder="1" applyAlignment="1">
      <alignment horizontal="center" vertical="center" wrapText="1" shrinkToFit="1"/>
    </xf>
    <xf numFmtId="0" fontId="3" fillId="0" borderId="140" xfId="0" applyFont="1" applyBorder="1" applyAlignment="1">
      <alignment horizontal="center" vertical="center" wrapText="1" shrinkToFit="1"/>
    </xf>
    <xf numFmtId="0" fontId="3" fillId="0" borderId="164" xfId="0" applyFont="1" applyBorder="1" applyAlignment="1">
      <alignment horizontal="center" vertical="center" wrapText="1" shrinkToFit="1"/>
    </xf>
    <xf numFmtId="0" fontId="3" fillId="0" borderId="112" xfId="0" applyFont="1" applyBorder="1" applyAlignment="1">
      <alignment horizontal="center" vertical="center" wrapText="1" shrinkToFit="1"/>
    </xf>
    <xf numFmtId="0" fontId="3" fillId="0" borderId="142" xfId="0" applyFont="1" applyBorder="1" applyAlignment="1">
      <alignment horizontal="center" vertical="center" wrapText="1" shrinkToFit="1"/>
    </xf>
    <xf numFmtId="0" fontId="3" fillId="29" borderId="168" xfId="0" applyFont="1" applyFill="1" applyBorder="1" applyAlignment="1" applyProtection="1">
      <alignment horizontal="center" vertical="center" wrapText="1"/>
      <protection locked="0"/>
    </xf>
    <xf numFmtId="0" fontId="3" fillId="29" borderId="169" xfId="0" applyFont="1" applyFill="1" applyBorder="1" applyAlignment="1" applyProtection="1">
      <alignment horizontal="center" vertical="center" wrapText="1"/>
      <protection locked="0"/>
    </xf>
    <xf numFmtId="0" fontId="3" fillId="0" borderId="0" xfId="0" applyFont="1" applyAlignment="1">
      <alignment wrapText="1"/>
    </xf>
    <xf numFmtId="0" fontId="3" fillId="26" borderId="175" xfId="0" applyFont="1" applyFill="1" applyBorder="1" applyAlignment="1" applyProtection="1">
      <alignment vertical="center" shrinkToFit="1"/>
      <protection locked="0"/>
    </xf>
    <xf numFmtId="0" fontId="3" fillId="26" borderId="191" xfId="0" applyFont="1" applyFill="1" applyBorder="1" applyAlignment="1" applyProtection="1">
      <alignment vertical="center" shrinkToFit="1"/>
      <protection locked="0"/>
    </xf>
    <xf numFmtId="0" fontId="3" fillId="26" borderId="65" xfId="0" applyFont="1" applyFill="1" applyBorder="1" applyAlignment="1" applyProtection="1">
      <alignment horizontal="center" vertical="center" wrapText="1"/>
      <protection locked="0"/>
    </xf>
    <xf numFmtId="0" fontId="3" fillId="26" borderId="52" xfId="0" applyFont="1" applyFill="1" applyBorder="1" applyAlignment="1" applyProtection="1">
      <alignment horizontal="center" vertical="center" wrapText="1"/>
      <protection locked="0"/>
    </xf>
    <xf numFmtId="0" fontId="3" fillId="0" borderId="13" xfId="0" applyFont="1" applyBorder="1" applyAlignment="1">
      <alignment horizontal="center" vertical="center" wrapText="1"/>
    </xf>
    <xf numFmtId="0" fontId="3" fillId="29" borderId="18" xfId="0" applyFont="1" applyFill="1" applyBorder="1" applyAlignment="1" applyProtection="1">
      <alignment horizontal="center" vertical="center" wrapText="1"/>
      <protection locked="0"/>
    </xf>
    <xf numFmtId="0" fontId="3" fillId="0" borderId="12" xfId="0" applyFont="1" applyBorder="1" applyAlignment="1" applyProtection="1">
      <alignment horizontal="center" vertical="center" wrapText="1" shrinkToFit="1"/>
      <protection locked="0"/>
    </xf>
    <xf numFmtId="191" fontId="3" fillId="26" borderId="12" xfId="0" applyNumberFormat="1" applyFont="1" applyFill="1" applyBorder="1" applyAlignment="1" applyProtection="1">
      <alignment horizontal="center" vertical="center" shrinkToFit="1"/>
      <protection locked="0"/>
    </xf>
    <xf numFmtId="0" fontId="3" fillId="0" borderId="65" xfId="0" applyFont="1" applyBorder="1" applyAlignment="1" applyProtection="1">
      <alignment horizontal="center" vertical="center" wrapText="1" shrinkToFit="1"/>
      <protection locked="0"/>
    </xf>
    <xf numFmtId="0" fontId="3" fillId="0" borderId="52" xfId="0" applyFont="1" applyBorder="1" applyAlignment="1" applyProtection="1">
      <alignment horizontal="center" vertical="center" wrapText="1" shrinkToFit="1"/>
      <protection locked="0"/>
    </xf>
    <xf numFmtId="0" fontId="3" fillId="0" borderId="11" xfId="0" applyFont="1" applyBorder="1" applyAlignment="1" applyProtection="1">
      <alignment horizontal="center" vertical="center" wrapText="1" shrinkToFit="1"/>
      <protection locked="0"/>
    </xf>
    <xf numFmtId="0" fontId="3" fillId="0" borderId="0" xfId="0" applyFont="1" applyAlignment="1">
      <alignment vertical="center" wrapText="1"/>
    </xf>
    <xf numFmtId="0" fontId="3" fillId="0" borderId="0" xfId="0" applyFont="1" applyAlignment="1">
      <alignment horizontal="center" vertical="center" wrapText="1" shrinkToFit="1"/>
    </xf>
    <xf numFmtId="0" fontId="3" fillId="0" borderId="0" xfId="0" applyFont="1" applyAlignment="1">
      <alignment horizontal="right" vertical="center"/>
    </xf>
    <xf numFmtId="186" fontId="3" fillId="0" borderId="86" xfId="0" applyNumberFormat="1" applyFont="1" applyBorder="1" applyAlignment="1" applyProtection="1">
      <alignment horizontal="center" vertical="center" wrapText="1" shrinkToFit="1"/>
      <protection locked="0"/>
    </xf>
    <xf numFmtId="186" fontId="3" fillId="0" borderId="73" xfId="0" applyNumberFormat="1" applyFont="1" applyBorder="1" applyAlignment="1" applyProtection="1">
      <alignment horizontal="center" vertical="center" wrapText="1" shrinkToFit="1"/>
      <protection locked="0"/>
    </xf>
    <xf numFmtId="186" fontId="3" fillId="0" borderId="29" xfId="0" applyNumberFormat="1" applyFont="1" applyBorder="1" applyAlignment="1" applyProtection="1">
      <alignment horizontal="center" vertical="center" wrapText="1" shrinkToFit="1"/>
      <protection locked="0"/>
    </xf>
    <xf numFmtId="186" fontId="3" fillId="0" borderId="66" xfId="0" applyNumberFormat="1" applyFont="1" applyBorder="1" applyAlignment="1" applyProtection="1">
      <alignment horizontal="center" vertical="center" wrapText="1" shrinkToFit="1"/>
      <protection locked="0"/>
    </xf>
    <xf numFmtId="188" fontId="3" fillId="29" borderId="196" xfId="0" applyNumberFormat="1" applyFont="1" applyFill="1" applyBorder="1" applyAlignment="1" applyProtection="1">
      <alignment horizontal="center" vertical="center" shrinkToFit="1"/>
      <protection locked="0"/>
    </xf>
    <xf numFmtId="0" fontId="3" fillId="0" borderId="18" xfId="0" applyFont="1" applyBorder="1" applyAlignment="1" applyProtection="1">
      <alignment horizontal="center" vertical="center" wrapText="1" shrinkToFit="1"/>
      <protection locked="0"/>
    </xf>
    <xf numFmtId="0" fontId="3" fillId="0" borderId="13" xfId="0" applyFont="1" applyBorder="1" applyAlignment="1" applyProtection="1">
      <alignment horizontal="center" vertical="center" wrapText="1" shrinkToFit="1"/>
      <protection locked="0"/>
    </xf>
    <xf numFmtId="0" fontId="3" fillId="27" borderId="86" xfId="0" applyFont="1" applyFill="1" applyBorder="1" applyAlignment="1" applyProtection="1">
      <alignment horizontal="center" vertical="center" shrinkToFit="1" readingOrder="2"/>
      <protection locked="0"/>
    </xf>
    <xf numFmtId="0" fontId="3" fillId="27" borderId="10" xfId="0" applyFont="1" applyFill="1" applyBorder="1" applyAlignment="1" applyProtection="1">
      <alignment horizontal="center" vertical="center" shrinkToFit="1" readingOrder="2"/>
      <protection locked="0"/>
    </xf>
    <xf numFmtId="0" fontId="3" fillId="27" borderId="73" xfId="0" applyFont="1" applyFill="1" applyBorder="1" applyAlignment="1" applyProtection="1">
      <alignment horizontal="center" vertical="center" shrinkToFit="1" readingOrder="2"/>
      <protection locked="0"/>
    </xf>
    <xf numFmtId="0" fontId="3" fillId="27" borderId="22" xfId="0" applyFont="1" applyFill="1" applyBorder="1" applyAlignment="1" applyProtection="1">
      <alignment horizontal="center" vertical="center" shrinkToFit="1" readingOrder="2"/>
      <protection locked="0"/>
    </xf>
    <xf numFmtId="0" fontId="3" fillId="27" borderId="51" xfId="0" applyFont="1" applyFill="1" applyBorder="1" applyAlignment="1" applyProtection="1">
      <alignment horizontal="center" vertical="center" shrinkToFit="1" readingOrder="2"/>
      <protection locked="0"/>
    </xf>
    <xf numFmtId="0" fontId="3" fillId="27" borderId="79" xfId="0" applyFont="1" applyFill="1" applyBorder="1" applyAlignment="1" applyProtection="1">
      <alignment horizontal="center" vertical="center" shrinkToFit="1" readingOrder="2"/>
      <protection locked="0"/>
    </xf>
    <xf numFmtId="0" fontId="3" fillId="29" borderId="12" xfId="0" applyFont="1" applyFill="1" applyBorder="1" applyAlignment="1" applyProtection="1">
      <alignment horizontal="center" vertical="center" shrinkToFit="1"/>
      <protection locked="0"/>
    </xf>
    <xf numFmtId="0" fontId="3" fillId="0" borderId="86" xfId="0" applyFont="1" applyBorder="1" applyAlignment="1" applyProtection="1">
      <alignment horizontal="center" vertical="center" wrapText="1" shrinkToFit="1"/>
      <protection locked="0"/>
    </xf>
    <xf numFmtId="0" fontId="3" fillId="0" borderId="10" xfId="0" applyFont="1" applyBorder="1" applyAlignment="1" applyProtection="1">
      <alignment horizontal="center" vertical="center" wrapText="1" shrinkToFit="1"/>
      <protection locked="0"/>
    </xf>
    <xf numFmtId="0" fontId="3" fillId="0" borderId="73" xfId="0" applyFont="1" applyBorder="1" applyAlignment="1" applyProtection="1">
      <alignment horizontal="center" vertical="center" wrapText="1" shrinkToFit="1"/>
      <protection locked="0"/>
    </xf>
    <xf numFmtId="0" fontId="3" fillId="0" borderId="29" xfId="0" applyFont="1" applyBorder="1" applyAlignment="1" applyProtection="1">
      <alignment horizontal="center" vertical="center" wrapText="1" shrinkToFit="1"/>
      <protection locked="0"/>
    </xf>
    <xf numFmtId="0" fontId="3" fillId="0" borderId="0" xfId="0" applyFont="1" applyAlignment="1" applyProtection="1">
      <alignment horizontal="center" vertical="center" wrapText="1" shrinkToFit="1"/>
      <protection locked="0"/>
    </xf>
    <xf numFmtId="0" fontId="3" fillId="0" borderId="66" xfId="0" applyFont="1" applyBorder="1" applyAlignment="1" applyProtection="1">
      <alignment horizontal="center" vertical="center" wrapText="1" shrinkToFit="1"/>
      <protection locked="0"/>
    </xf>
    <xf numFmtId="188" fontId="3" fillId="29" borderId="186" xfId="0" applyNumberFormat="1" applyFont="1" applyFill="1" applyBorder="1" applyAlignment="1" applyProtection="1">
      <alignment horizontal="center" vertical="center" shrinkToFit="1"/>
      <protection locked="0"/>
    </xf>
    <xf numFmtId="0" fontId="59" fillId="0" borderId="158" xfId="0" applyFont="1" applyBorder="1" applyAlignment="1" applyProtection="1">
      <alignment vertical="center" shrinkToFit="1"/>
      <protection locked="0"/>
    </xf>
    <xf numFmtId="0" fontId="59" fillId="0" borderId="139" xfId="0" applyFont="1" applyBorder="1" applyAlignment="1" applyProtection="1">
      <alignment vertical="center" shrinkToFit="1"/>
      <protection locked="0"/>
    </xf>
    <xf numFmtId="0" fontId="3" fillId="0" borderId="22" xfId="0" applyFont="1" applyBorder="1" applyAlignment="1" applyProtection="1">
      <alignment horizontal="center" vertical="center" wrapText="1" shrinkToFit="1"/>
      <protection locked="0"/>
    </xf>
    <xf numFmtId="0" fontId="3" fillId="0" borderId="51" xfId="0" applyFont="1" applyBorder="1" applyAlignment="1" applyProtection="1">
      <alignment horizontal="center" vertical="center" wrapText="1" shrinkToFit="1"/>
      <protection locked="0"/>
    </xf>
    <xf numFmtId="0" fontId="3" fillId="0" borderId="79" xfId="0" applyFont="1" applyBorder="1" applyAlignment="1" applyProtection="1">
      <alignment horizontal="center" vertical="center" wrapText="1" shrinkToFit="1"/>
      <protection locked="0"/>
    </xf>
    <xf numFmtId="0" fontId="3" fillId="0" borderId="0" xfId="0" applyFont="1" applyAlignment="1">
      <alignment horizontal="center" vertical="center" wrapText="1"/>
    </xf>
    <xf numFmtId="0" fontId="3" fillId="0" borderId="65" xfId="0" applyFont="1" applyBorder="1" applyAlignment="1">
      <alignment wrapText="1"/>
    </xf>
    <xf numFmtId="0" fontId="3" fillId="0" borderId="52" xfId="0" applyFont="1" applyBorder="1" applyAlignment="1">
      <alignment wrapText="1"/>
    </xf>
    <xf numFmtId="0" fontId="3" fillId="0" borderId="11" xfId="0" applyFont="1" applyBorder="1" applyAlignment="1">
      <alignment wrapText="1"/>
    </xf>
    <xf numFmtId="0" fontId="3" fillId="0" borderId="134"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37" xfId="0" applyFont="1" applyBorder="1" applyAlignment="1">
      <alignment horizontal="center" vertical="center" wrapText="1"/>
    </xf>
    <xf numFmtId="0" fontId="3" fillId="0" borderId="131"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3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41" xfId="0" applyFont="1" applyBorder="1" applyAlignment="1">
      <alignment vertical="center" wrapText="1"/>
    </xf>
    <xf numFmtId="0" fontId="3" fillId="0" borderId="112" xfId="0" applyFont="1" applyBorder="1" applyAlignment="1">
      <alignment vertical="center" wrapText="1"/>
    </xf>
    <xf numFmtId="0" fontId="3" fillId="0" borderId="142" xfId="0" applyFont="1" applyBorder="1" applyAlignment="1">
      <alignment vertical="center" wrapText="1"/>
    </xf>
    <xf numFmtId="182" fontId="3" fillId="29" borderId="86" xfId="0" applyNumberFormat="1" applyFont="1" applyFill="1" applyBorder="1" applyAlignment="1" applyProtection="1">
      <alignment vertical="center" wrapText="1"/>
      <protection locked="0"/>
    </xf>
    <xf numFmtId="182" fontId="3" fillId="29" borderId="161" xfId="0" applyNumberFormat="1" applyFont="1" applyFill="1" applyBorder="1" applyAlignment="1" applyProtection="1">
      <alignment vertical="center" wrapText="1"/>
      <protection locked="0"/>
    </xf>
    <xf numFmtId="182" fontId="3" fillId="29" borderId="22" xfId="0" applyNumberFormat="1" applyFont="1" applyFill="1" applyBorder="1" applyAlignment="1" applyProtection="1">
      <alignment vertical="center" wrapText="1"/>
      <protection locked="0"/>
    </xf>
    <xf numFmtId="182" fontId="3" fillId="29" borderId="160" xfId="0" applyNumberFormat="1" applyFont="1" applyFill="1" applyBorder="1" applyAlignment="1" applyProtection="1">
      <alignment vertical="center" wrapText="1"/>
      <protection locked="0"/>
    </xf>
    <xf numFmtId="182" fontId="3" fillId="29" borderId="141" xfId="0" applyNumberFormat="1" applyFont="1" applyFill="1" applyBorder="1" applyAlignment="1" applyProtection="1">
      <alignment vertical="center" wrapText="1"/>
      <protection locked="0"/>
    </xf>
    <xf numFmtId="182" fontId="3" fillId="29" borderId="162" xfId="0" applyNumberFormat="1" applyFont="1" applyFill="1" applyBorder="1" applyAlignment="1" applyProtection="1">
      <alignment vertical="center" wrapText="1"/>
      <protection locked="0"/>
    </xf>
    <xf numFmtId="182" fontId="3" fillId="29" borderId="65" xfId="0" applyNumberFormat="1" applyFont="1" applyFill="1" applyBorder="1" applyAlignment="1" applyProtection="1">
      <alignment vertical="center" wrapText="1"/>
      <protection locked="0"/>
    </xf>
    <xf numFmtId="182" fontId="3" fillId="29" borderId="137" xfId="0" applyNumberFormat="1" applyFont="1" applyFill="1" applyBorder="1" applyAlignment="1" applyProtection="1">
      <alignment vertical="center" wrapText="1"/>
      <protection locked="0"/>
    </xf>
    <xf numFmtId="0" fontId="3" fillId="0" borderId="0" xfId="0" applyFont="1" applyAlignment="1">
      <alignment horizontal="left" vertical="center"/>
    </xf>
    <xf numFmtId="182" fontId="3" fillId="29" borderId="65" xfId="0" applyNumberFormat="1" applyFont="1" applyFill="1" applyBorder="1" applyAlignment="1" applyProtection="1">
      <alignment horizontal="center" vertical="center" wrapText="1"/>
      <protection locked="0"/>
    </xf>
    <xf numFmtId="182" fontId="3" fillId="29" borderId="137" xfId="0" applyNumberFormat="1" applyFont="1" applyFill="1" applyBorder="1" applyAlignment="1" applyProtection="1">
      <alignment horizontal="center" vertical="center" wrapText="1"/>
      <protection locked="0"/>
    </xf>
    <xf numFmtId="0" fontId="3" fillId="0" borderId="138" xfId="0" applyFont="1" applyBorder="1" applyAlignment="1">
      <alignment vertical="center" wrapText="1"/>
    </xf>
    <xf numFmtId="0" fontId="3" fillId="0" borderId="139" xfId="0" applyFont="1" applyBorder="1" applyAlignment="1">
      <alignment vertical="center" wrapText="1"/>
    </xf>
    <xf numFmtId="0" fontId="3" fillId="0" borderId="29" xfId="0" applyFont="1" applyBorder="1" applyAlignment="1">
      <alignment horizontal="center" vertical="center" shrinkToFit="1"/>
    </xf>
    <xf numFmtId="0" fontId="3" fillId="0" borderId="0" xfId="0" applyFont="1" applyAlignment="1">
      <alignment horizontal="center" vertical="center" shrinkToFit="1"/>
    </xf>
    <xf numFmtId="0" fontId="3" fillId="0" borderId="66" xfId="0" applyFont="1" applyBorder="1" applyAlignment="1">
      <alignment horizontal="center" vertical="center" shrinkToFit="1"/>
    </xf>
    <xf numFmtId="4" fontId="3" fillId="0" borderId="12" xfId="0" applyNumberFormat="1" applyFont="1" applyBorder="1" applyAlignment="1">
      <alignment horizontal="center" vertical="center" wrapText="1"/>
    </xf>
    <xf numFmtId="0" fontId="3" fillId="0" borderId="165" xfId="0" applyFont="1" applyBorder="1" applyAlignment="1">
      <alignment horizontal="center" vertical="center" wrapText="1"/>
    </xf>
    <xf numFmtId="0" fontId="3" fillId="0" borderId="166" xfId="0" applyFont="1" applyBorder="1" applyAlignment="1">
      <alignment horizontal="center" vertical="center" wrapText="1"/>
    </xf>
    <xf numFmtId="0" fontId="3" fillId="0" borderId="167" xfId="0" applyFont="1" applyBorder="1" applyAlignment="1">
      <alignment horizontal="center" vertical="center" wrapText="1"/>
    </xf>
    <xf numFmtId="0" fontId="3" fillId="0" borderId="37" xfId="0" applyFont="1" applyBorder="1" applyAlignment="1">
      <alignment vertical="center" wrapText="1"/>
    </xf>
    <xf numFmtId="182" fontId="3" fillId="29" borderId="37" xfId="0" applyNumberFormat="1" applyFont="1" applyFill="1" applyBorder="1" applyAlignment="1" applyProtection="1">
      <alignment vertical="center" wrapText="1"/>
      <protection locked="0"/>
    </xf>
    <xf numFmtId="182" fontId="3" fillId="29" borderId="94" xfId="0" applyNumberFormat="1" applyFont="1" applyFill="1" applyBorder="1" applyAlignment="1" applyProtection="1">
      <alignment vertical="center" wrapText="1"/>
      <protection locked="0"/>
    </xf>
    <xf numFmtId="182" fontId="3" fillId="29" borderId="12" xfId="0" applyNumberFormat="1" applyFont="1" applyFill="1" applyBorder="1" applyAlignment="1" applyProtection="1">
      <alignment vertical="center" wrapText="1"/>
      <protection locked="0"/>
    </xf>
    <xf numFmtId="182" fontId="3" fillId="29" borderId="133" xfId="0" applyNumberFormat="1" applyFont="1" applyFill="1" applyBorder="1" applyAlignment="1" applyProtection="1">
      <alignment vertical="center" wrapText="1"/>
      <protection locked="0"/>
    </xf>
    <xf numFmtId="0" fontId="46" fillId="0" borderId="65" xfId="0" applyFont="1" applyBorder="1" applyAlignment="1">
      <alignment vertical="center" wrapText="1"/>
    </xf>
    <xf numFmtId="0" fontId="46" fillId="0" borderId="52" xfId="0" applyFont="1" applyBorder="1" applyAlignment="1">
      <alignment vertical="center" wrapText="1"/>
    </xf>
    <xf numFmtId="0" fontId="46" fillId="0" borderId="11" xfId="0" applyFont="1" applyBorder="1" applyAlignment="1">
      <alignment vertical="center" wrapText="1"/>
    </xf>
    <xf numFmtId="0" fontId="3" fillId="29" borderId="14" xfId="0" applyFont="1" applyFill="1" applyBorder="1" applyAlignment="1" applyProtection="1">
      <alignment horizontal="center" vertical="center" wrapText="1"/>
      <protection locked="0"/>
    </xf>
    <xf numFmtId="0" fontId="3" fillId="26" borderId="188" xfId="0" applyFont="1" applyFill="1" applyBorder="1" applyAlignment="1" applyProtection="1">
      <alignment vertical="center" shrinkToFit="1"/>
      <protection locked="0"/>
    </xf>
    <xf numFmtId="189" fontId="3" fillId="27" borderId="0" xfId="0" applyNumberFormat="1" applyFont="1" applyFill="1" applyAlignment="1" applyProtection="1">
      <alignment horizontal="center" vertical="center"/>
      <protection locked="0"/>
    </xf>
    <xf numFmtId="0" fontId="3" fillId="29" borderId="51" xfId="0" applyFont="1" applyFill="1" applyBorder="1" applyAlignment="1" applyProtection="1">
      <alignment horizontal="center" shrinkToFit="1"/>
      <protection locked="0"/>
    </xf>
    <xf numFmtId="0" fontId="3" fillId="0" borderId="0" xfId="0" applyFont="1" applyAlignment="1">
      <alignment horizontal="left" wrapText="1"/>
    </xf>
    <xf numFmtId="0" fontId="3" fillId="0" borderId="51" xfId="0" applyFont="1" applyBorder="1" applyAlignment="1">
      <alignment horizontal="right" wrapText="1"/>
    </xf>
    <xf numFmtId="0" fontId="61" fillId="28" borderId="12" xfId="0" applyFont="1" applyFill="1" applyBorder="1" applyAlignment="1">
      <alignment horizontal="center" vertical="center" wrapText="1"/>
    </xf>
    <xf numFmtId="0" fontId="3" fillId="29" borderId="169" xfId="0" applyFont="1" applyFill="1" applyBorder="1" applyAlignment="1" applyProtection="1">
      <alignment horizontal="center" vertical="center"/>
      <protection locked="0"/>
    </xf>
    <xf numFmtId="0" fontId="3" fillId="29" borderId="170" xfId="0" applyFont="1" applyFill="1" applyBorder="1" applyAlignment="1" applyProtection="1">
      <alignment horizontal="center" vertical="center" wrapText="1"/>
      <protection locked="0"/>
    </xf>
    <xf numFmtId="0" fontId="3" fillId="26" borderId="18" xfId="0" applyFont="1" applyFill="1" applyBorder="1" applyAlignment="1" applyProtection="1">
      <alignment vertical="center" shrinkToFit="1"/>
      <protection locked="0"/>
    </xf>
    <xf numFmtId="0" fontId="3" fillId="26" borderId="146" xfId="0" applyFont="1" applyFill="1" applyBorder="1" applyAlignment="1" applyProtection="1">
      <alignment horizontal="center" vertical="center" shrinkToFit="1"/>
      <protection locked="0"/>
    </xf>
    <xf numFmtId="0" fontId="3" fillId="26" borderId="147" xfId="0" applyFont="1" applyFill="1" applyBorder="1" applyAlignment="1" applyProtection="1">
      <alignment horizontal="center" vertical="center" shrinkToFit="1"/>
      <protection locked="0"/>
    </xf>
    <xf numFmtId="191" fontId="3" fillId="26" borderId="144" xfId="0" applyNumberFormat="1" applyFont="1" applyFill="1" applyBorder="1" applyAlignment="1" applyProtection="1">
      <alignment horizontal="center" vertical="center" shrinkToFit="1"/>
      <protection locked="0"/>
    </xf>
    <xf numFmtId="0" fontId="3" fillId="26" borderId="149" xfId="0" applyFont="1" applyFill="1" applyBorder="1" applyAlignment="1" applyProtection="1">
      <alignment horizontal="center" vertical="center" shrinkToFit="1"/>
      <protection locked="0"/>
    </xf>
    <xf numFmtId="0" fontId="3" fillId="26" borderId="150" xfId="0" applyFont="1" applyFill="1" applyBorder="1" applyAlignment="1" applyProtection="1">
      <alignment horizontal="center" vertical="center" shrinkToFit="1"/>
      <protection locked="0"/>
    </xf>
    <xf numFmtId="0" fontId="3" fillId="26" borderId="144" xfId="0" applyFont="1" applyFill="1" applyBorder="1" applyAlignment="1" applyProtection="1">
      <alignment horizontal="center" vertical="center" shrinkToFit="1"/>
      <protection locked="0"/>
    </xf>
    <xf numFmtId="0" fontId="3" fillId="26" borderId="152" xfId="0" applyFont="1" applyFill="1" applyBorder="1" applyAlignment="1" applyProtection="1">
      <alignment horizontal="center" vertical="center" shrinkToFit="1"/>
      <protection locked="0"/>
    </xf>
    <xf numFmtId="191" fontId="3" fillId="26" borderId="146" xfId="0" applyNumberFormat="1" applyFont="1" applyFill="1" applyBorder="1" applyAlignment="1" applyProtection="1">
      <alignment horizontal="center" vertical="center" shrinkToFit="1"/>
      <protection locked="0"/>
    </xf>
    <xf numFmtId="0" fontId="3" fillId="26" borderId="13" xfId="0" applyFont="1" applyFill="1" applyBorder="1" applyAlignment="1" applyProtection="1">
      <alignment vertical="center" shrinkToFit="1"/>
      <protection locked="0"/>
    </xf>
    <xf numFmtId="191" fontId="3" fillId="29" borderId="66" xfId="0" applyNumberFormat="1" applyFont="1" applyFill="1" applyBorder="1" applyAlignment="1" applyProtection="1">
      <alignment vertical="center" shrinkToFit="1"/>
      <protection locked="0"/>
    </xf>
    <xf numFmtId="191" fontId="3" fillId="29" borderId="29" xfId="0" applyNumberFormat="1" applyFont="1" applyFill="1" applyBorder="1" applyAlignment="1" applyProtection="1">
      <alignment vertical="center" shrinkToFit="1"/>
      <protection locked="0"/>
    </xf>
    <xf numFmtId="0" fontId="3" fillId="0" borderId="51" xfId="0" applyFont="1" applyBorder="1" applyAlignment="1" applyProtection="1">
      <alignment vertical="center" shrinkToFit="1"/>
      <protection locked="0"/>
    </xf>
    <xf numFmtId="0" fontId="3" fillId="26" borderId="148" xfId="0" applyFont="1" applyFill="1" applyBorder="1" applyAlignment="1" applyProtection="1">
      <alignment horizontal="center" vertical="center" shrinkToFit="1"/>
      <protection locked="0"/>
    </xf>
    <xf numFmtId="191" fontId="3" fillId="26" borderId="149" xfId="0" applyNumberFormat="1" applyFont="1" applyFill="1" applyBorder="1" applyAlignment="1" applyProtection="1">
      <alignment horizontal="center" vertical="center" shrinkToFit="1"/>
      <protection locked="0"/>
    </xf>
    <xf numFmtId="0" fontId="3" fillId="26" borderId="145" xfId="0" applyFont="1" applyFill="1" applyBorder="1" applyAlignment="1" applyProtection="1">
      <alignment horizontal="center" vertical="center" shrinkToFit="1"/>
      <protection locked="0"/>
    </xf>
    <xf numFmtId="0" fontId="3" fillId="29" borderId="73" xfId="0" applyFont="1" applyFill="1" applyBorder="1" applyAlignment="1" applyProtection="1">
      <alignment vertical="center" shrinkToFit="1"/>
      <protection locked="0"/>
    </xf>
    <xf numFmtId="0" fontId="3" fillId="29" borderId="86" xfId="0" applyFont="1" applyFill="1" applyBorder="1" applyAlignment="1" applyProtection="1">
      <alignment vertical="center" shrinkToFit="1"/>
      <protection locked="0"/>
    </xf>
    <xf numFmtId="0" fontId="3" fillId="26" borderId="151" xfId="0" applyFont="1" applyFill="1" applyBorder="1" applyAlignment="1" applyProtection="1">
      <alignment horizontal="center" vertical="center" shrinkToFit="1"/>
      <protection locked="0"/>
    </xf>
    <xf numFmtId="0" fontId="3" fillId="29" borderId="10" xfId="0" applyFont="1" applyFill="1" applyBorder="1" applyAlignment="1" applyProtection="1">
      <alignment vertical="center" shrinkToFit="1"/>
      <protection locked="0"/>
    </xf>
    <xf numFmtId="191" fontId="3" fillId="29" borderId="0" xfId="0" applyNumberFormat="1" applyFont="1" applyFill="1" applyAlignment="1" applyProtection="1">
      <alignment vertical="center" shrinkToFit="1"/>
      <protection locked="0"/>
    </xf>
    <xf numFmtId="0" fontId="3" fillId="0" borderId="168" xfId="0" applyFont="1" applyBorder="1" applyAlignment="1">
      <alignment horizontal="center" vertical="center" wrapText="1"/>
    </xf>
    <xf numFmtId="0" fontId="3" fillId="0" borderId="169" xfId="0" applyFont="1" applyBorder="1" applyAlignment="1">
      <alignment horizontal="center" vertical="center" wrapText="1"/>
    </xf>
    <xf numFmtId="0" fontId="3" fillId="0" borderId="170" xfId="0" applyFont="1" applyBorder="1" applyAlignment="1">
      <alignment horizontal="center" vertical="center" wrapText="1"/>
    </xf>
    <xf numFmtId="0" fontId="58" fillId="0" borderId="29" xfId="0" applyFont="1" applyBorder="1" applyAlignment="1">
      <alignment horizontal="left" vertical="center" shrinkToFit="1"/>
    </xf>
    <xf numFmtId="0" fontId="58" fillId="0" borderId="0" xfId="0" applyFont="1" applyAlignment="1">
      <alignment horizontal="left" vertical="center" shrinkToFit="1"/>
    </xf>
    <xf numFmtId="0" fontId="58" fillId="0" borderId="66" xfId="0" applyFont="1" applyBorder="1" applyAlignment="1">
      <alignment horizontal="left" vertical="center" shrinkToFit="1"/>
    </xf>
    <xf numFmtId="0" fontId="58" fillId="0" borderId="86" xfId="0" applyFont="1" applyBorder="1" applyAlignment="1">
      <alignment vertical="center" wrapText="1"/>
    </xf>
    <xf numFmtId="0" fontId="58" fillId="0" borderId="10" xfId="0" applyFont="1" applyBorder="1" applyAlignment="1">
      <alignment vertical="center" wrapText="1"/>
    </xf>
    <xf numFmtId="0" fontId="58" fillId="0" borderId="73" xfId="0" applyFont="1" applyBorder="1" applyAlignment="1">
      <alignment vertical="center" wrapText="1"/>
    </xf>
    <xf numFmtId="0" fontId="58" fillId="0" borderId="22" xfId="0" applyFont="1" applyBorder="1" applyAlignment="1">
      <alignment vertical="center" wrapText="1"/>
    </xf>
    <xf numFmtId="0" fontId="58" fillId="0" borderId="51" xfId="0" applyFont="1" applyBorder="1" applyAlignment="1">
      <alignment vertical="center" wrapText="1"/>
    </xf>
    <xf numFmtId="0" fontId="58" fillId="0" borderId="79" xfId="0" applyFont="1" applyBorder="1" applyAlignment="1">
      <alignment vertical="center" wrapText="1"/>
    </xf>
    <xf numFmtId="0" fontId="58" fillId="0" borderId="22" xfId="0" applyFont="1" applyBorder="1" applyAlignment="1">
      <alignment horizontal="center" vertical="center" shrinkToFit="1"/>
    </xf>
    <xf numFmtId="0" fontId="58" fillId="0" borderId="51" xfId="0" applyFont="1" applyBorder="1" applyAlignment="1">
      <alignment horizontal="center" vertical="center" shrinkToFit="1"/>
    </xf>
    <xf numFmtId="0" fontId="58" fillId="0" borderId="79" xfId="0" applyFont="1" applyBorder="1" applyAlignment="1">
      <alignment horizontal="center" vertical="center" shrinkToFit="1"/>
    </xf>
    <xf numFmtId="0" fontId="58" fillId="0" borderId="86" xfId="0" applyFont="1" applyBorder="1" applyAlignment="1">
      <alignment horizontal="left" vertical="center" shrinkToFit="1"/>
    </xf>
    <xf numFmtId="0" fontId="58" fillId="0" borderId="10" xfId="0" applyFont="1" applyBorder="1" applyAlignment="1">
      <alignment horizontal="left" vertical="center" shrinkToFit="1"/>
    </xf>
    <xf numFmtId="0" fontId="58" fillId="0" borderId="73" xfId="0" applyFont="1" applyBorder="1" applyAlignment="1">
      <alignment horizontal="left" vertical="center" shrinkToFit="1"/>
    </xf>
    <xf numFmtId="0" fontId="46" fillId="29" borderId="86" xfId="0" applyFont="1" applyFill="1" applyBorder="1" applyAlignment="1" applyProtection="1">
      <alignment horizontal="left" vertical="center" wrapText="1"/>
      <protection locked="0"/>
    </xf>
    <xf numFmtId="0" fontId="46" fillId="29" borderId="10" xfId="0" applyFont="1" applyFill="1" applyBorder="1" applyAlignment="1" applyProtection="1">
      <alignment horizontal="left" vertical="center" wrapText="1"/>
      <protection locked="0"/>
    </xf>
    <xf numFmtId="0" fontId="46" fillId="29" borderId="73" xfId="0" applyFont="1" applyFill="1" applyBorder="1" applyAlignment="1" applyProtection="1">
      <alignment horizontal="left" vertical="center" wrapText="1"/>
      <protection locked="0"/>
    </xf>
    <xf numFmtId="0" fontId="46" fillId="29" borderId="29" xfId="0" applyFont="1" applyFill="1" applyBorder="1" applyAlignment="1" applyProtection="1">
      <alignment horizontal="left" vertical="center" wrapText="1"/>
      <protection locked="0"/>
    </xf>
    <xf numFmtId="0" fontId="46" fillId="29" borderId="0" xfId="0" applyFont="1" applyFill="1" applyAlignment="1" applyProtection="1">
      <alignment horizontal="left" vertical="center" wrapText="1"/>
      <protection locked="0"/>
    </xf>
    <xf numFmtId="0" fontId="46" fillId="29" borderId="66" xfId="0" applyFont="1" applyFill="1" applyBorder="1" applyAlignment="1" applyProtection="1">
      <alignment horizontal="left" vertical="center" wrapText="1"/>
      <protection locked="0"/>
    </xf>
    <xf numFmtId="0" fontId="46" fillId="26" borderId="86" xfId="0" applyFont="1" applyFill="1" applyBorder="1" applyAlignment="1" applyProtection="1">
      <alignment vertical="center" wrapText="1"/>
      <protection locked="0"/>
    </xf>
    <xf numFmtId="0" fontId="46" fillId="26" borderId="10" xfId="0" applyFont="1" applyFill="1" applyBorder="1" applyAlignment="1" applyProtection="1">
      <alignment vertical="center" wrapText="1"/>
      <protection locked="0"/>
    </xf>
    <xf numFmtId="0" fontId="46" fillId="26" borderId="22" xfId="0" applyFont="1" applyFill="1" applyBorder="1" applyAlignment="1" applyProtection="1">
      <alignment vertical="center" wrapText="1"/>
      <protection locked="0"/>
    </xf>
    <xf numFmtId="0" fontId="46" fillId="26" borderId="51" xfId="0" applyFont="1" applyFill="1" applyBorder="1" applyAlignment="1" applyProtection="1">
      <alignment vertical="center" wrapText="1"/>
      <protection locked="0"/>
    </xf>
    <xf numFmtId="0" fontId="46" fillId="0" borderId="86" xfId="0" applyFont="1" applyBorder="1" applyAlignment="1">
      <alignment vertical="center" wrapText="1"/>
    </xf>
    <xf numFmtId="0" fontId="46" fillId="0" borderId="10" xfId="0" applyFont="1" applyBorder="1" applyAlignment="1">
      <alignment vertical="center" wrapText="1"/>
    </xf>
    <xf numFmtId="0" fontId="46" fillId="0" borderId="73" xfId="0" applyFont="1" applyBorder="1" applyAlignment="1">
      <alignment vertical="center" wrapText="1"/>
    </xf>
    <xf numFmtId="0" fontId="58" fillId="0" borderId="22" xfId="0" applyFont="1" applyBorder="1" applyAlignment="1">
      <alignment vertical="center" shrinkToFit="1"/>
    </xf>
    <xf numFmtId="0" fontId="58" fillId="0" borderId="51" xfId="0" applyFont="1" applyBorder="1" applyAlignment="1">
      <alignment vertical="center" shrinkToFit="1"/>
    </xf>
    <xf numFmtId="0" fontId="58" fillId="0" borderId="79" xfId="0" applyFont="1" applyBorder="1" applyAlignment="1">
      <alignment vertical="center" shrinkToFit="1"/>
    </xf>
    <xf numFmtId="0" fontId="3" fillId="0" borderId="29" xfId="0" applyFont="1" applyBorder="1" applyAlignment="1">
      <alignment horizontal="center" vertical="center" wrapText="1"/>
    </xf>
    <xf numFmtId="0" fontId="3" fillId="0" borderId="66" xfId="0" applyFont="1" applyBorder="1" applyAlignment="1">
      <alignment horizontal="center" vertical="center" wrapText="1"/>
    </xf>
    <xf numFmtId="0" fontId="59" fillId="0" borderId="0" xfId="41" applyFont="1" applyAlignment="1">
      <alignment vertical="center" wrapText="1"/>
    </xf>
    <xf numFmtId="0" fontId="5" fillId="0" borderId="158" xfId="0" quotePrefix="1" applyFont="1" applyBorder="1" applyAlignment="1">
      <alignment vertical="top" wrapText="1"/>
    </xf>
    <xf numFmtId="0" fontId="5" fillId="0" borderId="139" xfId="0" quotePrefix="1" applyFont="1" applyBorder="1" applyAlignment="1">
      <alignment vertical="top" wrapText="1"/>
    </xf>
    <xf numFmtId="0" fontId="37" fillId="26" borderId="12" xfId="42" applyFont="1" applyFill="1" applyBorder="1" applyAlignment="1" applyProtection="1">
      <alignment horizontal="center" vertical="center" shrinkToFit="1"/>
      <protection locked="0"/>
    </xf>
    <xf numFmtId="191" fontId="37" fillId="26" borderId="12" xfId="42" applyNumberFormat="1" applyFont="1" applyFill="1" applyBorder="1" applyAlignment="1" applyProtection="1">
      <alignment horizontal="center" vertical="center" shrinkToFit="1"/>
      <protection locked="0"/>
    </xf>
    <xf numFmtId="0" fontId="37" fillId="26" borderId="10" xfId="42" applyFont="1" applyFill="1" applyBorder="1" applyAlignment="1" applyProtection="1">
      <alignment vertical="center" shrinkToFit="1"/>
      <protection locked="0"/>
    </xf>
    <xf numFmtId="0" fontId="37" fillId="26" borderId="51" xfId="42" applyFont="1" applyFill="1" applyBorder="1" applyAlignment="1" applyProtection="1">
      <alignment vertical="center" shrinkToFit="1"/>
      <protection locked="0"/>
    </xf>
    <xf numFmtId="0" fontId="37" fillId="26" borderId="86" xfId="42" applyFont="1" applyFill="1" applyBorder="1" applyAlignment="1" applyProtection="1">
      <alignment vertical="center" shrinkToFit="1"/>
      <protection locked="0"/>
    </xf>
    <xf numFmtId="0" fontId="37" fillId="26" borderId="73" xfId="42" applyFont="1" applyFill="1" applyBorder="1" applyAlignment="1" applyProtection="1">
      <alignment vertical="center" shrinkToFit="1"/>
      <protection locked="0"/>
    </xf>
    <xf numFmtId="0" fontId="37" fillId="26" borderId="22" xfId="42" applyFont="1" applyFill="1" applyBorder="1" applyAlignment="1" applyProtection="1">
      <alignment vertical="center" shrinkToFit="1"/>
      <protection locked="0"/>
    </xf>
    <xf numFmtId="0" fontId="37" fillId="26" borderId="79" xfId="42" applyFont="1" applyFill="1" applyBorder="1" applyAlignment="1" applyProtection="1">
      <alignment vertical="center" shrinkToFit="1"/>
      <protection locked="0"/>
    </xf>
    <xf numFmtId="0" fontId="37" fillId="0" borderId="0" xfId="42" applyFont="1" applyAlignment="1">
      <alignment horizontal="center" vertical="center" wrapText="1"/>
    </xf>
    <xf numFmtId="0" fontId="3" fillId="0" borderId="0" xfId="0" applyFont="1" applyAlignment="1">
      <alignment horizontal="left" vertical="center" wrapText="1"/>
    </xf>
    <xf numFmtId="0" fontId="3" fillId="0" borderId="0" xfId="42" applyFont="1" applyAlignment="1">
      <alignment vertical="center"/>
    </xf>
    <xf numFmtId="0" fontId="61" fillId="28" borderId="12" xfId="42" applyFont="1" applyFill="1" applyBorder="1" applyAlignment="1">
      <alignment horizontal="center" vertical="center"/>
    </xf>
    <xf numFmtId="0" fontId="27" fillId="0" borderId="0" xfId="42" applyFont="1" applyAlignment="1">
      <alignment horizontal="center" vertical="center"/>
    </xf>
    <xf numFmtId="0" fontId="40" fillId="27" borderId="0" xfId="42" applyFont="1" applyFill="1" applyAlignment="1" applyProtection="1">
      <alignment horizontal="left" vertical="center"/>
      <protection locked="0"/>
    </xf>
    <xf numFmtId="0" fontId="37" fillId="0" borderId="12" xfId="42" applyFont="1" applyBorder="1" applyAlignment="1">
      <alignment horizontal="center" vertical="center" wrapText="1"/>
    </xf>
    <xf numFmtId="0" fontId="37" fillId="0" borderId="86" xfId="42" applyFont="1" applyBorder="1" applyAlignment="1">
      <alignment horizontal="center" vertical="center" wrapText="1"/>
    </xf>
    <xf numFmtId="0" fontId="0" fillId="0" borderId="73" xfId="0" applyBorder="1" applyAlignment="1">
      <alignment horizontal="center" vertical="center" wrapText="1"/>
    </xf>
    <xf numFmtId="0" fontId="0" fillId="0" borderId="22" xfId="0" applyBorder="1" applyAlignment="1">
      <alignment horizontal="center" vertical="center" wrapText="1"/>
    </xf>
    <xf numFmtId="0" fontId="0" fillId="0" borderId="79" xfId="0" applyBorder="1" applyAlignment="1">
      <alignment horizontal="center" vertical="center" wrapText="1"/>
    </xf>
    <xf numFmtId="0" fontId="37" fillId="0" borderId="73" xfId="42" applyFont="1" applyBorder="1" applyAlignment="1">
      <alignment horizontal="center" vertical="center" wrapText="1"/>
    </xf>
    <xf numFmtId="0" fontId="37" fillId="0" borderId="22" xfId="42" applyFont="1" applyBorder="1" applyAlignment="1">
      <alignment horizontal="center" vertical="center" wrapText="1"/>
    </xf>
    <xf numFmtId="0" fontId="37" fillId="0" borderId="79" xfId="42" applyFont="1" applyBorder="1" applyAlignment="1">
      <alignment horizontal="center" vertical="center" wrapText="1"/>
    </xf>
    <xf numFmtId="0" fontId="37" fillId="0" borderId="10" xfId="42" applyFont="1" applyBorder="1" applyAlignment="1">
      <alignment horizontal="center" vertical="center" wrapText="1"/>
    </xf>
    <xf numFmtId="0" fontId="37" fillId="0" borderId="51" xfId="42" applyFont="1" applyBorder="1" applyAlignment="1">
      <alignment horizontal="center" vertical="center" wrapText="1"/>
    </xf>
    <xf numFmtId="0" fontId="3" fillId="29" borderId="0" xfId="42" applyFont="1" applyFill="1" applyAlignment="1" applyProtection="1">
      <alignment vertical="center" shrinkToFit="1"/>
      <protection locked="0"/>
    </xf>
    <xf numFmtId="0" fontId="3" fillId="29" borderId="52" xfId="42" applyFont="1" applyFill="1" applyBorder="1" applyAlignment="1" applyProtection="1">
      <alignment vertical="center" shrinkToFit="1"/>
      <protection locked="0"/>
    </xf>
    <xf numFmtId="0" fontId="8" fillId="0" borderId="0" xfId="0" applyFont="1" applyAlignment="1">
      <alignment horizontal="center" vertical="center"/>
    </xf>
    <xf numFmtId="0" fontId="8" fillId="0" borderId="0" xfId="0" applyFont="1">
      <alignment vertical="center"/>
    </xf>
    <xf numFmtId="0" fontId="48" fillId="0" borderId="0" xfId="0" applyFont="1" applyAlignment="1">
      <alignment horizontal="center" vertical="center"/>
    </xf>
    <xf numFmtId="0" fontId="8" fillId="29" borderId="0" xfId="0" applyFont="1" applyFill="1">
      <alignment vertical="center"/>
    </xf>
    <xf numFmtId="0" fontId="8" fillId="26" borderId="0" xfId="0" applyFont="1" applyFill="1" applyAlignment="1">
      <alignment horizontal="center" vertical="center"/>
    </xf>
    <xf numFmtId="0" fontId="8" fillId="0" borderId="0" xfId="0" applyFont="1" applyAlignment="1">
      <alignment horizontal="left" vertical="center"/>
    </xf>
    <xf numFmtId="0" fontId="8" fillId="26" borderId="0" xfId="0" applyFont="1" applyFill="1">
      <alignment vertical="center"/>
    </xf>
    <xf numFmtId="0" fontId="8" fillId="0" borderId="0" xfId="0" applyFont="1" applyAlignment="1">
      <alignment horizontal="distributed" vertical="center"/>
    </xf>
    <xf numFmtId="58" fontId="8" fillId="29" borderId="0" xfId="0" applyNumberFormat="1" applyFont="1" applyFill="1" applyAlignment="1">
      <alignment horizontal="center" vertical="center"/>
    </xf>
    <xf numFmtId="0" fontId="8" fillId="29" borderId="0" xfId="0" applyFont="1" applyFill="1" applyAlignment="1">
      <alignment horizontal="center" vertical="center"/>
    </xf>
    <xf numFmtId="0" fontId="28" fillId="0" borderId="65" xfId="0" applyFont="1" applyBorder="1" applyAlignment="1" applyProtection="1">
      <alignment horizontal="left" vertical="center"/>
      <protection locked="0"/>
    </xf>
    <xf numFmtId="0" fontId="28" fillId="0" borderId="52" xfId="0" applyFont="1" applyBorder="1" applyAlignment="1" applyProtection="1">
      <alignment horizontal="left" vertical="center"/>
      <protection locked="0"/>
    </xf>
    <xf numFmtId="0" fontId="28" fillId="0" borderId="11" xfId="0" applyFont="1" applyBorder="1" applyAlignment="1" applyProtection="1">
      <alignment horizontal="left" vertical="center"/>
      <protection locked="0"/>
    </xf>
    <xf numFmtId="0" fontId="65" fillId="0" borderId="73" xfId="0" applyFont="1" applyBorder="1" applyAlignment="1" applyProtection="1">
      <alignment horizontal="center" vertical="center" textRotation="255" wrapText="1"/>
      <protection locked="0"/>
    </xf>
    <xf numFmtId="0" fontId="65" fillId="0" borderId="79" xfId="0" applyFont="1" applyBorder="1" applyAlignment="1" applyProtection="1">
      <alignment horizontal="center" vertical="center" textRotation="255" wrapText="1"/>
      <protection locked="0"/>
    </xf>
    <xf numFmtId="0" fontId="65" fillId="0" borderId="18" xfId="0" applyFont="1" applyBorder="1" applyAlignment="1" applyProtection="1">
      <alignment horizontal="center" vertical="center" textRotation="255" wrapText="1"/>
      <protection locked="0"/>
    </xf>
    <xf numFmtId="0" fontId="65" fillId="0" borderId="14" xfId="0" applyFont="1" applyBorder="1" applyAlignment="1" applyProtection="1">
      <alignment horizontal="center" vertical="center" textRotation="255" wrapText="1"/>
      <protection locked="0"/>
    </xf>
    <xf numFmtId="0" fontId="28" fillId="0" borderId="86" xfId="0" applyFont="1" applyBorder="1" applyAlignment="1" applyProtection="1">
      <alignment horizontal="center" vertical="center" wrapText="1"/>
      <protection locked="0"/>
    </xf>
    <xf numFmtId="0" fontId="28" fillId="0" borderId="10" xfId="0" applyFont="1" applyBorder="1" applyAlignment="1" applyProtection="1">
      <alignment horizontal="center" vertical="center" wrapText="1"/>
      <protection locked="0"/>
    </xf>
    <xf numFmtId="0" fontId="28" fillId="0" borderId="175" xfId="0" applyFont="1" applyBorder="1" applyAlignment="1" applyProtection="1">
      <alignment horizontal="center" vertical="center" wrapText="1"/>
      <protection locked="0"/>
    </xf>
    <xf numFmtId="0" fontId="28" fillId="0" borderId="29" xfId="0" applyFont="1" applyBorder="1" applyAlignment="1" applyProtection="1">
      <alignment horizontal="center" vertical="center" wrapText="1"/>
      <protection locked="0"/>
    </xf>
    <xf numFmtId="0" fontId="28" fillId="0" borderId="0" xfId="0" applyFont="1" applyAlignment="1" applyProtection="1">
      <alignment horizontal="center" vertical="center" wrapText="1"/>
      <protection locked="0"/>
    </xf>
    <xf numFmtId="0" fontId="28" fillId="0" borderId="180" xfId="0" applyFont="1" applyBorder="1" applyAlignment="1" applyProtection="1">
      <alignment horizontal="center" vertical="center" wrapText="1"/>
      <protection locked="0"/>
    </xf>
    <xf numFmtId="0" fontId="28" fillId="0" borderId="173" xfId="0" applyFont="1" applyBorder="1" applyProtection="1">
      <alignment vertical="center"/>
      <protection locked="0"/>
    </xf>
    <xf numFmtId="0" fontId="28" fillId="0" borderId="171" xfId="0" applyFont="1" applyBorder="1" applyProtection="1">
      <alignment vertical="center"/>
      <protection locked="0"/>
    </xf>
    <xf numFmtId="0" fontId="28" fillId="0" borderId="174" xfId="0" applyFont="1" applyBorder="1" applyProtection="1">
      <alignment vertical="center"/>
      <protection locked="0"/>
    </xf>
    <xf numFmtId="0" fontId="30" fillId="0" borderId="185" xfId="0" applyFont="1" applyBorder="1" applyAlignment="1" applyProtection="1">
      <alignment vertical="center" wrapText="1"/>
      <protection locked="0"/>
    </xf>
    <xf numFmtId="0" fontId="30" fillId="0" borderId="186" xfId="0" applyFont="1" applyBorder="1" applyProtection="1">
      <alignment vertical="center"/>
      <protection locked="0"/>
    </xf>
    <xf numFmtId="0" fontId="30" fillId="0" borderId="187" xfId="0" applyFont="1" applyBorder="1" applyProtection="1">
      <alignment vertical="center"/>
      <protection locked="0"/>
    </xf>
    <xf numFmtId="0" fontId="28" fillId="26" borderId="0" xfId="0" applyFont="1" applyFill="1" applyAlignment="1" applyProtection="1">
      <alignment horizontal="right" vertical="top"/>
      <protection locked="0"/>
    </xf>
    <xf numFmtId="0" fontId="29" fillId="0" borderId="13" xfId="0" applyFont="1" applyBorder="1" applyAlignment="1">
      <alignment horizontal="center" vertical="center"/>
    </xf>
    <xf numFmtId="0" fontId="29" fillId="0" borderId="14" xfId="0" applyFont="1" applyBorder="1" applyAlignment="1">
      <alignment horizontal="center" vertical="center"/>
    </xf>
    <xf numFmtId="178" fontId="41" fillId="26" borderId="98" xfId="0" applyNumberFormat="1" applyFont="1" applyFill="1" applyBorder="1" applyAlignment="1">
      <alignment horizontal="center" vertical="center"/>
    </xf>
    <xf numFmtId="178" fontId="41" fillId="26" borderId="105" xfId="0" applyNumberFormat="1" applyFont="1" applyFill="1" applyBorder="1" applyAlignment="1">
      <alignment horizontal="center" vertical="center"/>
    </xf>
    <xf numFmtId="178" fontId="41" fillId="26" borderId="69" xfId="0" applyNumberFormat="1" applyFont="1" applyFill="1" applyBorder="1" applyAlignment="1">
      <alignment horizontal="center" vertical="center"/>
    </xf>
    <xf numFmtId="0" fontId="9" fillId="0" borderId="119" xfId="0" applyFont="1" applyBorder="1" applyAlignment="1">
      <alignment horizontal="center" vertical="center" wrapText="1"/>
    </xf>
    <xf numFmtId="0" fontId="9" fillId="0" borderId="70" xfId="0" applyFont="1" applyBorder="1" applyAlignment="1">
      <alignment horizontal="center" vertical="center" wrapText="1"/>
    </xf>
    <xf numFmtId="179" fontId="39" fillId="29" borderId="19" xfId="0" applyNumberFormat="1" applyFont="1" applyFill="1" applyBorder="1" applyAlignment="1">
      <alignment horizontal="center" vertical="center" wrapText="1"/>
    </xf>
    <xf numFmtId="179" fontId="39" fillId="29" borderId="107" xfId="0" applyNumberFormat="1" applyFont="1" applyFill="1" applyBorder="1" applyAlignment="1">
      <alignment horizontal="center" vertical="center" wrapText="1"/>
    </xf>
    <xf numFmtId="179" fontId="39" fillId="29" borderId="70" xfId="0" applyNumberFormat="1" applyFont="1" applyFill="1" applyBorder="1" applyAlignment="1">
      <alignment horizontal="center" vertical="center" wrapText="1"/>
    </xf>
    <xf numFmtId="176" fontId="32" fillId="26" borderId="105" xfId="0" applyNumberFormat="1" applyFont="1" applyFill="1" applyBorder="1" applyAlignment="1">
      <alignment horizontal="center" vertical="center"/>
    </xf>
    <xf numFmtId="176" fontId="32" fillId="26" borderId="69" xfId="0" applyNumberFormat="1" applyFont="1" applyFill="1" applyBorder="1" applyAlignment="1">
      <alignment horizontal="center" vertical="center"/>
    </xf>
    <xf numFmtId="176" fontId="39" fillId="29" borderId="107" xfId="0" applyNumberFormat="1" applyFont="1" applyFill="1" applyBorder="1" applyAlignment="1">
      <alignment horizontal="center" vertical="center"/>
    </xf>
    <xf numFmtId="176" fontId="39" fillId="29" borderId="70" xfId="0" applyNumberFormat="1" applyFont="1" applyFill="1" applyBorder="1" applyAlignment="1">
      <alignment horizontal="center" vertical="center"/>
    </xf>
    <xf numFmtId="0" fontId="35" fillId="0" borderId="0" xfId="0" applyFont="1" applyAlignment="1">
      <alignment horizontal="center" vertical="center"/>
    </xf>
    <xf numFmtId="0" fontId="31" fillId="26" borderId="101" xfId="0" applyFont="1" applyFill="1" applyBorder="1" applyAlignment="1">
      <alignment horizontal="left" vertical="center" shrinkToFit="1"/>
    </xf>
    <xf numFmtId="0" fontId="31" fillId="26" borderId="50" xfId="0" applyFont="1" applyFill="1" applyBorder="1" applyAlignment="1">
      <alignment horizontal="left" vertical="center" shrinkToFit="1"/>
    </xf>
    <xf numFmtId="0" fontId="31" fillId="29" borderId="12" xfId="0" applyFont="1" applyFill="1" applyBorder="1" applyAlignment="1">
      <alignment horizontal="left" vertical="center" shrinkToFit="1"/>
    </xf>
    <xf numFmtId="0" fontId="31" fillId="29" borderId="65" xfId="0" applyFont="1" applyFill="1" applyBorder="1" applyAlignment="1">
      <alignment horizontal="left" vertical="center" shrinkToFit="1"/>
    </xf>
    <xf numFmtId="0" fontId="31" fillId="29" borderId="102" xfId="0" applyFont="1" applyFill="1" applyBorder="1" applyAlignment="1">
      <alignment horizontal="left" vertical="center" shrinkToFit="1"/>
    </xf>
    <xf numFmtId="0" fontId="31" fillId="29" borderId="103" xfId="0" applyFont="1" applyFill="1" applyBorder="1" applyAlignment="1">
      <alignment horizontal="left" vertical="center" shrinkToFit="1"/>
    </xf>
    <xf numFmtId="0" fontId="31" fillId="29" borderId="12" xfId="0" applyFont="1" applyFill="1" applyBorder="1" applyAlignment="1">
      <alignment horizontal="center" vertical="center" shrinkToFit="1"/>
    </xf>
    <xf numFmtId="0" fontId="31" fillId="29" borderId="39" xfId="0" applyFont="1" applyFill="1" applyBorder="1" applyAlignment="1">
      <alignment horizontal="center" vertical="center" shrinkToFit="1"/>
    </xf>
    <xf numFmtId="0" fontId="29" fillId="0" borderId="71" xfId="0" applyFont="1" applyBorder="1" applyAlignment="1">
      <alignment horizontal="center" vertical="center" wrapText="1"/>
    </xf>
    <xf numFmtId="0" fontId="29" fillId="0" borderId="128" xfId="0" applyFont="1" applyBorder="1" applyAlignment="1">
      <alignment horizontal="center" vertical="center" shrinkToFit="1"/>
    </xf>
    <xf numFmtId="0" fontId="29" fillId="0" borderId="129" xfId="0" applyFont="1" applyBorder="1" applyAlignment="1">
      <alignment horizontal="center" vertical="center" shrinkToFit="1"/>
    </xf>
    <xf numFmtId="0" fontId="29" fillId="0" borderId="130" xfId="0" applyFont="1" applyBorder="1" applyAlignment="1">
      <alignment horizontal="center" vertical="center" shrinkToFit="1"/>
    </xf>
    <xf numFmtId="0" fontId="29" fillId="0" borderId="106" xfId="0" applyFont="1" applyBorder="1" applyAlignment="1">
      <alignment horizontal="center" vertical="center" textRotation="255" wrapText="1"/>
    </xf>
    <xf numFmtId="176" fontId="29" fillId="0" borderId="115" xfId="0" applyNumberFormat="1" applyFont="1" applyBorder="1" applyAlignment="1">
      <alignment horizontal="center" vertical="center"/>
    </xf>
    <xf numFmtId="176" fontId="32" fillId="26" borderId="104" xfId="0" applyNumberFormat="1" applyFont="1" applyFill="1" applyBorder="1" applyAlignment="1">
      <alignment horizontal="center" vertical="center"/>
    </xf>
    <xf numFmtId="176" fontId="32" fillId="26" borderId="98" xfId="0" applyNumberFormat="1" applyFont="1" applyFill="1" applyBorder="1" applyAlignment="1">
      <alignment horizontal="center" vertical="center"/>
    </xf>
    <xf numFmtId="176" fontId="32" fillId="26" borderId="106" xfId="0" applyNumberFormat="1" applyFont="1" applyFill="1" applyBorder="1" applyAlignment="1">
      <alignment horizontal="center" vertical="center"/>
    </xf>
    <xf numFmtId="176" fontId="39" fillId="29" borderId="19" xfId="0" applyNumberFormat="1" applyFont="1" applyFill="1" applyBorder="1" applyAlignment="1">
      <alignment horizontal="center" vertical="center"/>
    </xf>
    <xf numFmtId="176" fontId="39" fillId="29" borderId="27" xfId="0" applyNumberFormat="1" applyFont="1" applyFill="1" applyBorder="1" applyAlignment="1">
      <alignment horizontal="center" vertical="center"/>
    </xf>
    <xf numFmtId="0" fontId="6" fillId="0" borderId="106" xfId="0" applyFont="1" applyBorder="1" applyAlignment="1">
      <alignment horizontal="center" vertical="center" wrapText="1"/>
    </xf>
    <xf numFmtId="0" fontId="6" fillId="0" borderId="26" xfId="0" applyFont="1" applyBorder="1" applyAlignment="1">
      <alignment horizontal="center" vertical="center" wrapText="1"/>
    </xf>
    <xf numFmtId="0" fontId="29" fillId="0" borderId="117" xfId="0" applyFont="1" applyBorder="1" applyAlignment="1">
      <alignment vertical="center" wrapText="1"/>
    </xf>
    <xf numFmtId="0" fontId="29" fillId="0" borderId="118" xfId="0" applyFont="1" applyBorder="1" applyAlignment="1">
      <alignment vertical="center" wrapText="1"/>
    </xf>
    <xf numFmtId="176" fontId="39" fillId="29" borderId="119" xfId="0" applyNumberFormat="1" applyFont="1" applyFill="1" applyBorder="1" applyAlignment="1">
      <alignment horizontal="center" vertical="center"/>
    </xf>
    <xf numFmtId="0" fontId="6" fillId="0" borderId="14" xfId="0" applyFont="1" applyBorder="1" applyAlignment="1">
      <alignment horizontal="center" vertical="center" wrapText="1"/>
    </xf>
    <xf numFmtId="0" fontId="6" fillId="0" borderId="69" xfId="0" applyFont="1" applyBorder="1" applyAlignment="1">
      <alignment horizontal="center" vertical="center" wrapText="1"/>
    </xf>
    <xf numFmtId="0" fontId="41" fillId="0" borderId="14" xfId="0" applyFont="1" applyBorder="1" applyAlignment="1">
      <alignment horizontal="center" vertical="center" wrapText="1"/>
    </xf>
    <xf numFmtId="0" fontId="42" fillId="0" borderId="70" xfId="0" applyFont="1" applyBorder="1" applyAlignment="1">
      <alignment horizontal="center" vertical="center" wrapText="1"/>
    </xf>
    <xf numFmtId="177" fontId="52" fillId="26" borderId="122" xfId="0" applyNumberFormat="1" applyFont="1" applyFill="1" applyBorder="1" applyAlignment="1">
      <alignment horizontal="center" vertical="center"/>
    </xf>
    <xf numFmtId="0" fontId="52" fillId="26" borderId="36" xfId="0" applyFont="1" applyFill="1" applyBorder="1" applyAlignment="1">
      <alignment horizontal="center" vertical="center"/>
    </xf>
    <xf numFmtId="0" fontId="29" fillId="0" borderId="62" xfId="0" applyFont="1" applyBorder="1">
      <alignment vertical="center"/>
    </xf>
    <xf numFmtId="0" fontId="29" fillId="0" borderId="121" xfId="0" applyFont="1" applyBorder="1" applyAlignment="1">
      <alignment vertical="center" wrapText="1"/>
    </xf>
    <xf numFmtId="0" fontId="9" fillId="0" borderId="27" xfId="0" applyFont="1" applyBorder="1" applyAlignment="1">
      <alignment horizontal="center" vertical="center" wrapText="1"/>
    </xf>
    <xf numFmtId="0" fontId="29" fillId="0" borderId="28" xfId="0" applyFont="1" applyBorder="1" applyAlignment="1">
      <alignment vertical="center" wrapText="1"/>
    </xf>
    <xf numFmtId="0" fontId="29" fillId="0" borderId="116" xfId="0" applyFont="1" applyBorder="1" applyAlignment="1">
      <alignment vertical="center" wrapText="1"/>
    </xf>
    <xf numFmtId="0" fontId="29" fillId="0" borderId="88" xfId="0" applyFont="1" applyBorder="1" applyAlignment="1">
      <alignment horizontal="center" vertical="center" wrapText="1"/>
    </xf>
    <xf numFmtId="176" fontId="29" fillId="0" borderId="13" xfId="0" quotePrefix="1" applyNumberFormat="1" applyFont="1" applyBorder="1" applyAlignment="1">
      <alignment horizontal="center" vertical="center" wrapText="1"/>
    </xf>
    <xf numFmtId="0" fontId="29" fillId="0" borderId="99" xfId="0" applyFont="1" applyBorder="1" applyAlignment="1">
      <alignment horizontal="left" vertical="center" wrapText="1"/>
    </xf>
    <xf numFmtId="0" fontId="29" fillId="0" borderId="100" xfId="0" applyFont="1" applyBorder="1" applyAlignment="1">
      <alignment horizontal="left" vertical="center" wrapText="1"/>
    </xf>
    <xf numFmtId="0" fontId="29" fillId="0" borderId="124" xfId="0" applyFont="1" applyBorder="1" applyAlignment="1">
      <alignment horizontal="center" vertical="center" wrapText="1"/>
    </xf>
    <xf numFmtId="0" fontId="29" fillId="0" borderId="116" xfId="0" applyFont="1" applyBorder="1" applyAlignment="1">
      <alignment vertical="center" wrapText="1" shrinkToFit="1"/>
    </xf>
    <xf numFmtId="0" fontId="29" fillId="0" borderId="97" xfId="0" applyFont="1" applyBorder="1" applyAlignment="1">
      <alignment vertical="center" shrinkToFit="1"/>
    </xf>
    <xf numFmtId="0" fontId="57" fillId="0" borderId="115" xfId="0" applyFont="1" applyBorder="1" applyAlignment="1">
      <alignment horizontal="center" vertical="center"/>
    </xf>
    <xf numFmtId="0" fontId="57" fillId="0" borderId="13" xfId="0" applyFont="1" applyBorder="1" applyAlignment="1">
      <alignment horizontal="center" vertical="center"/>
    </xf>
    <xf numFmtId="0" fontId="57" fillId="0" borderId="26" xfId="0" applyFont="1" applyBorder="1" applyAlignment="1">
      <alignment horizontal="center" vertical="center"/>
    </xf>
    <xf numFmtId="0" fontId="56" fillId="0" borderId="119" xfId="0" applyFont="1" applyBorder="1" applyAlignment="1">
      <alignment horizontal="center" vertical="center"/>
    </xf>
    <xf numFmtId="0" fontId="56" fillId="0" borderId="107" xfId="0" applyFont="1" applyBorder="1" applyAlignment="1">
      <alignment horizontal="center" vertical="center"/>
    </xf>
    <xf numFmtId="0" fontId="56" fillId="0" borderId="27" xfId="0" applyFont="1" applyBorder="1" applyAlignment="1">
      <alignment horizontal="center" vertical="center"/>
    </xf>
    <xf numFmtId="176" fontId="55" fillId="26" borderId="104" xfId="0" applyNumberFormat="1" applyFont="1" applyFill="1" applyBorder="1" applyAlignment="1">
      <alignment horizontal="center" vertical="center" shrinkToFit="1"/>
    </xf>
    <xf numFmtId="176" fontId="55" fillId="26" borderId="105" xfId="0" applyNumberFormat="1" applyFont="1" applyFill="1" applyBorder="1" applyAlignment="1">
      <alignment horizontal="center" vertical="center" shrinkToFit="1"/>
    </xf>
    <xf numFmtId="176" fontId="55" fillId="26" borderId="106" xfId="0" applyNumberFormat="1" applyFont="1" applyFill="1" applyBorder="1" applyAlignment="1">
      <alignment horizontal="center" vertical="center" shrinkToFit="1"/>
    </xf>
    <xf numFmtId="0" fontId="57" fillId="0" borderId="104" xfId="0" applyFont="1" applyBorder="1" applyAlignment="1">
      <alignment horizontal="center" vertical="center"/>
    </xf>
    <xf numFmtId="0" fontId="57" fillId="0" borderId="105" xfId="0" applyFont="1" applyBorder="1" applyAlignment="1">
      <alignment horizontal="center" vertical="center"/>
    </xf>
    <xf numFmtId="0" fontId="57" fillId="0" borderId="106" xfId="0" applyFont="1" applyBorder="1" applyAlignment="1">
      <alignment horizontal="center" vertical="center"/>
    </xf>
    <xf numFmtId="176" fontId="32" fillId="26" borderId="98" xfId="0" applyNumberFormat="1" applyFont="1" applyFill="1" applyBorder="1" applyAlignment="1">
      <alignment horizontal="center" vertical="center" wrapText="1" shrinkToFit="1"/>
    </xf>
    <xf numFmtId="176" fontId="32" fillId="26" borderId="105" xfId="0" applyNumberFormat="1" applyFont="1" applyFill="1" applyBorder="1" applyAlignment="1">
      <alignment horizontal="center" vertical="center" wrapText="1" shrinkToFit="1"/>
    </xf>
    <xf numFmtId="176" fontId="32" fillId="26" borderId="106" xfId="0" applyNumberFormat="1" applyFont="1" applyFill="1" applyBorder="1" applyAlignment="1">
      <alignment horizontal="center" vertical="center" wrapText="1" shrinkToFit="1"/>
    </xf>
    <xf numFmtId="0" fontId="3" fillId="29" borderId="86" xfId="0" applyFont="1" applyFill="1" applyBorder="1" applyAlignment="1">
      <alignment horizontal="center" vertical="center" wrapText="1"/>
    </xf>
    <xf numFmtId="0" fontId="3" fillId="29" borderId="22" xfId="0" applyFont="1" applyFill="1" applyBorder="1" applyAlignment="1">
      <alignment horizontal="center" vertical="center" wrapText="1"/>
    </xf>
    <xf numFmtId="0" fontId="3" fillId="26" borderId="86" xfId="0" applyFont="1" applyFill="1" applyBorder="1" applyAlignment="1">
      <alignment horizontal="center" vertical="center" wrapText="1"/>
    </xf>
    <xf numFmtId="0" fontId="3" fillId="26" borderId="73" xfId="0" applyFont="1" applyFill="1" applyBorder="1" applyAlignment="1">
      <alignment horizontal="center" vertical="center" wrapText="1"/>
    </xf>
    <xf numFmtId="0" fontId="3" fillId="26" borderId="22" xfId="0" applyFont="1" applyFill="1" applyBorder="1" applyAlignment="1">
      <alignment horizontal="center" vertical="center" wrapText="1"/>
    </xf>
    <xf numFmtId="0" fontId="3" fillId="26" borderId="79" xfId="0" applyFont="1" applyFill="1" applyBorder="1" applyAlignment="1">
      <alignment horizontal="center" vertical="center" wrapText="1"/>
    </xf>
    <xf numFmtId="0" fontId="3" fillId="26" borderId="86" xfId="0" applyFont="1" applyFill="1" applyBorder="1" applyAlignment="1">
      <alignment horizontal="center" vertical="center" shrinkToFit="1"/>
    </xf>
    <xf numFmtId="0" fontId="3" fillId="26" borderId="10" xfId="0" applyFont="1" applyFill="1" applyBorder="1" applyAlignment="1">
      <alignment horizontal="center" vertical="center" shrinkToFit="1"/>
    </xf>
    <xf numFmtId="0" fontId="3" fillId="26" borderId="73" xfId="0" applyFont="1" applyFill="1" applyBorder="1" applyAlignment="1">
      <alignment horizontal="center" vertical="center" shrinkToFit="1"/>
    </xf>
    <xf numFmtId="0" fontId="3" fillId="26" borderId="86" xfId="0" applyFont="1" applyFill="1" applyBorder="1" applyAlignment="1">
      <alignment vertical="center" shrinkToFit="1"/>
    </xf>
    <xf numFmtId="0" fontId="3" fillId="26" borderId="10" xfId="0" applyFont="1" applyFill="1" applyBorder="1" applyAlignment="1">
      <alignment vertical="center" shrinkToFit="1"/>
    </xf>
    <xf numFmtId="0" fontId="3" fillId="26" borderId="73" xfId="0" applyFont="1" applyFill="1" applyBorder="1" applyAlignment="1">
      <alignment vertical="center" shrinkToFit="1"/>
    </xf>
    <xf numFmtId="0" fontId="3" fillId="26" borderId="86" xfId="0" applyFont="1" applyFill="1" applyBorder="1" applyAlignment="1">
      <alignment vertical="top" shrinkToFit="1"/>
    </xf>
    <xf numFmtId="0" fontId="3" fillId="26" borderId="10" xfId="0" applyFont="1" applyFill="1" applyBorder="1" applyAlignment="1">
      <alignment vertical="top" shrinkToFit="1"/>
    </xf>
    <xf numFmtId="0" fontId="3" fillId="26" borderId="73" xfId="0" applyFont="1" applyFill="1" applyBorder="1" applyAlignment="1">
      <alignment vertical="top" shrinkToFit="1"/>
    </xf>
    <xf numFmtId="0" fontId="3" fillId="26" borderId="22" xfId="0" applyFont="1" applyFill="1" applyBorder="1" applyAlignment="1">
      <alignment horizontal="center" vertical="center" shrinkToFit="1"/>
    </xf>
    <xf numFmtId="0" fontId="3" fillId="26" borderId="51" xfId="0" applyFont="1" applyFill="1" applyBorder="1" applyAlignment="1">
      <alignment horizontal="center" vertical="center" shrinkToFit="1"/>
    </xf>
    <xf numFmtId="0" fontId="3" fillId="26" borderId="79" xfId="0" applyFont="1" applyFill="1" applyBorder="1" applyAlignment="1">
      <alignment horizontal="center" vertical="center" shrinkToFit="1"/>
    </xf>
    <xf numFmtId="0" fontId="3" fillId="26" borderId="22" xfId="0" applyFont="1" applyFill="1" applyBorder="1" applyAlignment="1">
      <alignment vertical="center" shrinkToFit="1"/>
    </xf>
    <xf numFmtId="0" fontId="3" fillId="26" borderId="51" xfId="0" applyFont="1" applyFill="1" applyBorder="1" applyAlignment="1">
      <alignment vertical="center" shrinkToFit="1"/>
    </xf>
    <xf numFmtId="0" fontId="3" fillId="26" borderId="79" xfId="0" applyFont="1" applyFill="1" applyBorder="1" applyAlignment="1">
      <alignment vertical="center" shrinkToFit="1"/>
    </xf>
    <xf numFmtId="0" fontId="3" fillId="26" borderId="22" xfId="0" applyFont="1" applyFill="1" applyBorder="1" applyAlignment="1">
      <alignment vertical="top" shrinkToFit="1"/>
    </xf>
    <xf numFmtId="0" fontId="3" fillId="26" borderId="51" xfId="0" applyFont="1" applyFill="1" applyBorder="1" applyAlignment="1">
      <alignment vertical="top" shrinkToFit="1"/>
    </xf>
    <xf numFmtId="0" fontId="3" fillId="26" borderId="79" xfId="0" applyFont="1" applyFill="1" applyBorder="1" applyAlignment="1">
      <alignment vertical="top" shrinkToFit="1"/>
    </xf>
    <xf numFmtId="0" fontId="3" fillId="27" borderId="0" xfId="0" applyFont="1" applyFill="1" applyAlignment="1">
      <alignment vertical="center" wrapText="1"/>
    </xf>
    <xf numFmtId="0" fontId="3" fillId="27" borderId="51" xfId="0" applyFont="1" applyFill="1" applyBorder="1" applyAlignment="1">
      <alignment vertical="center" wrapText="1"/>
    </xf>
    <xf numFmtId="0" fontId="3" fillId="0" borderId="0" xfId="0" applyFont="1" applyAlignment="1">
      <alignment horizontal="right" vertical="center" wrapText="1"/>
    </xf>
    <xf numFmtId="0" fontId="3" fillId="27" borderId="0" xfId="0" applyFont="1" applyFill="1" applyAlignment="1">
      <alignment horizontal="center" vertical="center" wrapText="1"/>
    </xf>
    <xf numFmtId="0" fontId="51" fillId="27" borderId="0" xfId="0" applyFont="1" applyFill="1" applyAlignment="1">
      <alignment vertical="center" wrapText="1"/>
    </xf>
    <xf numFmtId="0" fontId="3" fillId="0" borderId="29" xfId="0" applyFont="1" applyBorder="1" applyAlignment="1">
      <alignment vertical="center" wrapText="1"/>
    </xf>
    <xf numFmtId="0" fontId="3" fillId="29" borderId="18" xfId="0" applyFont="1" applyFill="1" applyBorder="1" applyAlignment="1">
      <alignment horizontal="center" vertical="center" shrinkToFit="1"/>
    </xf>
    <xf numFmtId="0" fontId="3" fillId="29" borderId="14" xfId="0" applyFont="1" applyFill="1" applyBorder="1" applyAlignment="1">
      <alignment horizontal="center" vertical="center" shrinkToFit="1"/>
    </xf>
    <xf numFmtId="0" fontId="3" fillId="26" borderId="18" xfId="0" applyFont="1" applyFill="1" applyBorder="1" applyAlignment="1">
      <alignment horizontal="center" vertical="center" shrinkToFit="1"/>
    </xf>
    <xf numFmtId="0" fontId="3" fillId="26" borderId="14" xfId="0" applyFont="1" applyFill="1" applyBorder="1" applyAlignment="1">
      <alignment horizontal="center" vertical="center" shrinkToFit="1"/>
    </xf>
    <xf numFmtId="3" fontId="3" fillId="0" borderId="86" xfId="0" applyNumberFormat="1" applyFont="1" applyBorder="1" applyAlignment="1">
      <alignment horizontal="center" vertical="center" shrinkToFit="1"/>
    </xf>
    <xf numFmtId="3" fontId="3" fillId="0" borderId="10" xfId="0" applyNumberFormat="1" applyFont="1" applyBorder="1" applyAlignment="1">
      <alignment horizontal="center" vertical="center" shrinkToFit="1"/>
    </xf>
    <xf numFmtId="3" fontId="3" fillId="0" borderId="73" xfId="0" applyNumberFormat="1" applyFont="1" applyBorder="1" applyAlignment="1">
      <alignment horizontal="center" vertical="center" shrinkToFit="1"/>
    </xf>
    <xf numFmtId="3" fontId="3" fillId="0" borderId="22" xfId="0" applyNumberFormat="1" applyFont="1" applyBorder="1" applyAlignment="1">
      <alignment horizontal="center" vertical="center" shrinkToFit="1"/>
    </xf>
    <xf numFmtId="3" fontId="3" fillId="0" borderId="51" xfId="0" applyNumberFormat="1" applyFont="1" applyBorder="1" applyAlignment="1">
      <alignment horizontal="center" vertical="center" shrinkToFit="1"/>
    </xf>
    <xf numFmtId="3" fontId="3" fillId="0" borderId="79" xfId="0" applyNumberFormat="1" applyFont="1" applyBorder="1" applyAlignment="1">
      <alignment horizontal="center" vertical="center" shrinkToFit="1"/>
    </xf>
    <xf numFmtId="0" fontId="3" fillId="0" borderId="86" xfId="0" applyFont="1" applyBorder="1" applyAlignment="1">
      <alignment horizontal="center" vertical="center" shrinkToFit="1"/>
    </xf>
    <xf numFmtId="0" fontId="3" fillId="0" borderId="73" xfId="0" applyFont="1" applyBorder="1" applyAlignment="1">
      <alignment horizontal="center" vertical="center" shrinkToFit="1"/>
    </xf>
    <xf numFmtId="0" fontId="3" fillId="0" borderId="79" xfId="0" applyFont="1" applyBorder="1" applyAlignment="1">
      <alignment horizontal="center" vertical="center" shrinkToFit="1"/>
    </xf>
    <xf numFmtId="182" fontId="3" fillId="29" borderId="86" xfId="0" applyNumberFormat="1" applyFont="1" applyFill="1" applyBorder="1" applyAlignment="1">
      <alignment horizontal="center" vertical="center" wrapText="1"/>
    </xf>
    <xf numFmtId="182" fontId="3" fillId="29" borderId="161" xfId="0" applyNumberFormat="1" applyFont="1" applyFill="1" applyBorder="1" applyAlignment="1">
      <alignment horizontal="center" vertical="center" wrapText="1"/>
    </xf>
    <xf numFmtId="182" fontId="3" fillId="29" borderId="141" xfId="0" applyNumberFormat="1" applyFont="1" applyFill="1" applyBorder="1" applyAlignment="1">
      <alignment horizontal="center" vertical="center" wrapText="1"/>
    </xf>
    <xf numFmtId="182" fontId="3" fillId="29" borderId="162" xfId="0" applyNumberFormat="1" applyFont="1" applyFill="1" applyBorder="1" applyAlignment="1">
      <alignment horizontal="center" vertical="center" wrapText="1"/>
    </xf>
    <xf numFmtId="0" fontId="3" fillId="0" borderId="22" xfId="0" applyFont="1" applyBorder="1" applyAlignment="1">
      <alignment vertical="center" shrinkToFit="1"/>
    </xf>
    <xf numFmtId="0" fontId="3" fillId="0" borderId="51" xfId="0" applyFont="1" applyBorder="1" applyAlignment="1">
      <alignment vertical="center" shrinkToFit="1"/>
    </xf>
    <xf numFmtId="0" fontId="3" fillId="0" borderId="79" xfId="0" applyFont="1" applyBorder="1" applyAlignment="1">
      <alignment vertical="center" shrinkToFit="1"/>
    </xf>
    <xf numFmtId="0" fontId="3" fillId="0" borderId="51" xfId="0" applyFont="1" applyBorder="1" applyAlignment="1">
      <alignment horizontal="left" vertical="center" shrinkToFit="1"/>
    </xf>
    <xf numFmtId="0" fontId="3" fillId="26" borderId="18" xfId="0" applyFont="1" applyFill="1" applyBorder="1" applyAlignment="1">
      <alignment horizontal="center" vertical="center" wrapText="1"/>
    </xf>
    <xf numFmtId="0" fontId="3" fillId="26" borderId="14" xfId="0" applyFont="1" applyFill="1" applyBorder="1" applyAlignment="1">
      <alignment horizontal="center" vertical="center" wrapText="1"/>
    </xf>
    <xf numFmtId="0" fontId="3" fillId="0" borderId="86" xfId="0" applyFont="1" applyBorder="1" applyAlignment="1">
      <alignment vertical="center" shrinkToFit="1"/>
    </xf>
    <xf numFmtId="0" fontId="3" fillId="0" borderId="10" xfId="0" applyFont="1" applyBorder="1" applyAlignment="1">
      <alignment vertical="center" shrinkToFit="1"/>
    </xf>
    <xf numFmtId="0" fontId="3" fillId="0" borderId="73" xfId="0" applyFont="1" applyBorder="1" applyAlignment="1">
      <alignment vertical="center" shrinkToFit="1"/>
    </xf>
    <xf numFmtId="0" fontId="3" fillId="0" borderId="10" xfId="0" applyFont="1" applyBorder="1" applyAlignment="1">
      <alignment horizontal="left" vertical="center" shrinkToFit="1"/>
    </xf>
    <xf numFmtId="0" fontId="3" fillId="0" borderId="10" xfId="0" applyFont="1" applyBorder="1" applyAlignment="1">
      <alignment horizontal="center" vertical="center" shrinkToFit="1"/>
    </xf>
    <xf numFmtId="182" fontId="3" fillId="29" borderId="22" xfId="0" applyNumberFormat="1" applyFont="1" applyFill="1" applyBorder="1" applyAlignment="1">
      <alignment horizontal="center" vertical="center" wrapText="1"/>
    </xf>
    <xf numFmtId="182" fontId="3" fillId="29" borderId="160" xfId="0" applyNumberFormat="1" applyFont="1" applyFill="1" applyBorder="1" applyAlignment="1">
      <alignment horizontal="center" vertical="center" wrapText="1"/>
    </xf>
    <xf numFmtId="0" fontId="3" fillId="26" borderId="86" xfId="0" applyFont="1" applyFill="1" applyBorder="1" applyAlignment="1">
      <alignment horizontal="center" vertical="center" wrapText="1" shrinkToFit="1"/>
    </xf>
    <xf numFmtId="3" fontId="3" fillId="26" borderId="86" xfId="0" applyNumberFormat="1" applyFont="1" applyFill="1" applyBorder="1" applyAlignment="1">
      <alignment horizontal="center" vertical="center" shrinkToFit="1"/>
    </xf>
    <xf numFmtId="3" fontId="3" fillId="26" borderId="10" xfId="0" applyNumberFormat="1" applyFont="1" applyFill="1" applyBorder="1" applyAlignment="1">
      <alignment horizontal="center" vertical="center" shrinkToFit="1"/>
    </xf>
    <xf numFmtId="3" fontId="3" fillId="26" borderId="73" xfId="0" applyNumberFormat="1" applyFont="1" applyFill="1" applyBorder="1" applyAlignment="1">
      <alignment horizontal="center" vertical="center" shrinkToFit="1"/>
    </xf>
    <xf numFmtId="3" fontId="3" fillId="26" borderId="22" xfId="0" applyNumberFormat="1" applyFont="1" applyFill="1" applyBorder="1" applyAlignment="1">
      <alignment horizontal="center" vertical="center" shrinkToFit="1"/>
    </xf>
    <xf numFmtId="3" fontId="3" fillId="26" borderId="51" xfId="0" applyNumberFormat="1" applyFont="1" applyFill="1" applyBorder="1" applyAlignment="1">
      <alignment horizontal="center" vertical="center" shrinkToFit="1"/>
    </xf>
    <xf numFmtId="3" fontId="3" fillId="26" borderId="79" xfId="0" applyNumberFormat="1" applyFont="1" applyFill="1" applyBorder="1" applyAlignment="1">
      <alignment horizontal="center" vertical="center" shrinkToFit="1"/>
    </xf>
    <xf numFmtId="182" fontId="3" fillId="29" borderId="138" xfId="0" applyNumberFormat="1" applyFont="1" applyFill="1" applyBorder="1" applyAlignment="1">
      <alignment horizontal="center" vertical="center" wrapText="1"/>
    </xf>
    <xf numFmtId="182" fontId="3" fillId="29" borderId="159" xfId="0" applyNumberFormat="1" applyFont="1" applyFill="1" applyBorder="1" applyAlignment="1">
      <alignment horizontal="center" vertical="center" wrapText="1"/>
    </xf>
    <xf numFmtId="0" fontId="3" fillId="26" borderId="13" xfId="0" applyFont="1" applyFill="1" applyBorder="1" applyAlignment="1">
      <alignment horizontal="center" vertical="center" wrapText="1"/>
    </xf>
    <xf numFmtId="0" fontId="3" fillId="26" borderId="29" xfId="0" applyFont="1" applyFill="1" applyBorder="1" applyAlignment="1">
      <alignment horizontal="center" vertical="center" shrinkToFit="1"/>
    </xf>
    <xf numFmtId="0" fontId="3" fillId="26" borderId="0" xfId="0" applyFont="1" applyFill="1" applyAlignment="1">
      <alignment horizontal="center" vertical="center" shrinkToFit="1"/>
    </xf>
    <xf numFmtId="0" fontId="3" fillId="26" borderId="66" xfId="0" applyFont="1" applyFill="1" applyBorder="1" applyAlignment="1">
      <alignment horizontal="center" vertical="center" shrinkToFit="1"/>
    </xf>
    <xf numFmtId="0" fontId="3" fillId="26" borderId="10" xfId="0" applyFont="1" applyFill="1" applyBorder="1" applyAlignment="1">
      <alignment horizontal="center" vertical="center"/>
    </xf>
    <xf numFmtId="0" fontId="3" fillId="26" borderId="73" xfId="0" applyFont="1" applyFill="1" applyBorder="1" applyAlignment="1">
      <alignment horizontal="center" vertical="center"/>
    </xf>
    <xf numFmtId="0" fontId="3" fillId="26" borderId="22" xfId="0" applyFont="1" applyFill="1" applyBorder="1" applyAlignment="1">
      <alignment horizontal="center" vertical="center"/>
    </xf>
    <xf numFmtId="0" fontId="3" fillId="26" borderId="51" xfId="0" applyFont="1" applyFill="1" applyBorder="1" applyAlignment="1">
      <alignment horizontal="center" vertical="center"/>
    </xf>
    <xf numFmtId="0" fontId="3" fillId="26" borderId="79" xfId="0" applyFont="1" applyFill="1" applyBorder="1" applyAlignment="1">
      <alignment horizontal="center" vertical="center"/>
    </xf>
    <xf numFmtId="0" fontId="3" fillId="26" borderId="12" xfId="0" applyFont="1" applyFill="1" applyBorder="1" applyAlignment="1">
      <alignment horizontal="center" vertical="center" wrapText="1"/>
    </xf>
    <xf numFmtId="0" fontId="3" fillId="26" borderId="149" xfId="0" applyFont="1" applyFill="1" applyBorder="1" applyAlignment="1">
      <alignment vertical="center" shrinkToFit="1"/>
    </xf>
    <xf numFmtId="0" fontId="3" fillId="26" borderId="150" xfId="0" applyFont="1" applyFill="1" applyBorder="1" applyAlignment="1">
      <alignment vertical="center" shrinkToFit="1"/>
    </xf>
    <xf numFmtId="0" fontId="3" fillId="27" borderId="51" xfId="0" applyFont="1" applyFill="1" applyBorder="1" applyAlignment="1">
      <alignment horizontal="center" shrinkToFit="1"/>
    </xf>
    <xf numFmtId="0" fontId="3" fillId="26" borderId="151" xfId="0" applyFont="1" applyFill="1" applyBorder="1" applyAlignment="1">
      <alignment vertical="center" shrinkToFit="1"/>
    </xf>
    <xf numFmtId="0" fontId="3" fillId="26" borderId="144" xfId="0" applyFont="1" applyFill="1" applyBorder="1" applyAlignment="1">
      <alignment vertical="center" shrinkToFit="1"/>
    </xf>
    <xf numFmtId="0" fontId="3" fillId="26" borderId="146" xfId="0" applyFont="1" applyFill="1" applyBorder="1" applyAlignment="1">
      <alignment vertical="center" shrinkToFit="1"/>
    </xf>
    <xf numFmtId="0" fontId="3" fillId="26" borderId="147" xfId="0" applyFont="1" applyFill="1" applyBorder="1" applyAlignment="1">
      <alignment vertical="center" shrinkToFit="1"/>
    </xf>
    <xf numFmtId="0" fontId="3" fillId="26" borderId="29" xfId="0" applyFont="1" applyFill="1" applyBorder="1" applyAlignment="1">
      <alignment vertical="center" shrinkToFit="1"/>
    </xf>
    <xf numFmtId="0" fontId="3" fillId="26" borderId="0" xfId="0" applyFont="1" applyFill="1" applyAlignment="1">
      <alignment vertical="center" shrinkToFit="1"/>
    </xf>
    <xf numFmtId="0" fontId="3" fillId="26" borderId="66" xfId="0" applyFont="1" applyFill="1" applyBorder="1" applyAlignment="1">
      <alignment vertical="center" shrinkToFit="1"/>
    </xf>
    <xf numFmtId="0" fontId="3" fillId="26" borderId="148" xfId="0" applyFont="1" applyFill="1" applyBorder="1" applyAlignment="1">
      <alignment vertical="center" shrinkToFit="1"/>
    </xf>
    <xf numFmtId="0" fontId="3" fillId="27" borderId="168" xfId="0" applyFont="1" applyFill="1" applyBorder="1" applyAlignment="1">
      <alignment horizontal="center" vertical="center" wrapText="1"/>
    </xf>
    <xf numFmtId="0" fontId="3" fillId="27" borderId="169" xfId="0" applyFont="1" applyFill="1" applyBorder="1" applyAlignment="1">
      <alignment horizontal="center" vertical="center" wrapText="1"/>
    </xf>
    <xf numFmtId="0" fontId="3" fillId="27" borderId="170" xfId="0" applyFont="1" applyFill="1" applyBorder="1" applyAlignment="1">
      <alignment horizontal="center" vertical="center" wrapText="1"/>
    </xf>
    <xf numFmtId="0" fontId="3" fillId="29" borderId="51" xfId="0" applyFont="1" applyFill="1" applyBorder="1" applyAlignment="1">
      <alignment vertical="center" shrinkToFit="1"/>
    </xf>
    <xf numFmtId="0" fontId="3" fillId="29" borderId="52" xfId="0" applyFont="1" applyFill="1" applyBorder="1" applyAlignment="1">
      <alignment vertical="center" shrinkToFit="1"/>
    </xf>
    <xf numFmtId="0" fontId="3" fillId="26" borderId="65" xfId="0" applyFont="1" applyFill="1" applyBorder="1" applyAlignment="1">
      <alignment horizontal="center" vertical="center" wrapText="1"/>
    </xf>
    <xf numFmtId="0" fontId="3" fillId="26" borderId="52" xfId="0" applyFont="1" applyFill="1" applyBorder="1" applyAlignment="1">
      <alignment horizontal="center" vertical="center" wrapText="1"/>
    </xf>
    <xf numFmtId="0" fontId="75" fillId="0" borderId="65" xfId="0" applyFont="1" applyBorder="1" applyAlignment="1">
      <alignment vertical="center" wrapText="1"/>
    </xf>
    <xf numFmtId="0" fontId="75" fillId="0" borderId="52" xfId="0" applyFont="1" applyBorder="1" applyAlignment="1">
      <alignment vertical="center" wrapText="1"/>
    </xf>
    <xf numFmtId="0" fontId="75" fillId="0" borderId="11" xfId="0" applyFont="1" applyBorder="1" applyAlignment="1">
      <alignment vertical="center" wrapText="1"/>
    </xf>
    <xf numFmtId="0" fontId="3" fillId="29" borderId="51" xfId="0" applyFont="1" applyFill="1" applyBorder="1" applyAlignment="1">
      <alignment horizontal="center" shrinkToFit="1"/>
    </xf>
    <xf numFmtId="0" fontId="3" fillId="29" borderId="168" xfId="0" applyFont="1" applyFill="1" applyBorder="1" applyAlignment="1">
      <alignment horizontal="center" vertical="center" wrapText="1"/>
    </xf>
    <xf numFmtId="0" fontId="3" fillId="29" borderId="169" xfId="0" applyFont="1" applyFill="1" applyBorder="1" applyAlignment="1">
      <alignment horizontal="center" vertical="center" wrapText="1"/>
    </xf>
    <xf numFmtId="0" fontId="3" fillId="29" borderId="169" xfId="0" applyFont="1" applyFill="1" applyBorder="1" applyAlignment="1">
      <alignment horizontal="center" vertical="center"/>
    </xf>
    <xf numFmtId="0" fontId="3" fillId="29" borderId="170" xfId="0" applyFont="1" applyFill="1" applyBorder="1" applyAlignment="1">
      <alignment horizontal="center" vertical="center" wrapText="1"/>
    </xf>
    <xf numFmtId="0" fontId="3" fillId="26" borderId="191" xfId="0" applyFont="1" applyFill="1" applyBorder="1" applyAlignment="1">
      <alignment vertical="center" shrinkToFit="1"/>
    </xf>
    <xf numFmtId="0" fontId="3" fillId="0" borderId="175" xfId="0" applyFont="1" applyBorder="1" applyAlignment="1">
      <alignment horizontal="center" vertical="center" shrinkToFit="1"/>
    </xf>
    <xf numFmtId="0" fontId="3" fillId="0" borderId="188" xfId="0" applyFont="1" applyBorder="1" applyAlignment="1">
      <alignment horizontal="center" vertical="center" shrinkToFit="1"/>
    </xf>
    <xf numFmtId="0" fontId="3" fillId="26" borderId="175" xfId="0" applyFont="1" applyFill="1" applyBorder="1" applyAlignment="1">
      <alignment vertical="center" shrinkToFit="1"/>
    </xf>
    <xf numFmtId="0" fontId="3" fillId="26" borderId="188" xfId="0" applyFont="1" applyFill="1" applyBorder="1" applyAlignment="1">
      <alignment vertical="center" shrinkToFit="1"/>
    </xf>
    <xf numFmtId="0" fontId="3" fillId="26" borderId="176" xfId="0" applyFont="1" applyFill="1" applyBorder="1" applyAlignment="1">
      <alignment vertical="center" shrinkToFit="1"/>
    </xf>
    <xf numFmtId="0" fontId="3" fillId="0" borderId="191" xfId="0" applyFont="1" applyBorder="1" applyAlignment="1">
      <alignment horizontal="center" vertical="center" shrinkToFit="1"/>
    </xf>
    <xf numFmtId="0" fontId="3" fillId="0" borderId="176" xfId="0" applyFont="1" applyBorder="1" applyAlignment="1">
      <alignment horizontal="center" vertical="center" shrinkToFit="1"/>
    </xf>
    <xf numFmtId="0" fontId="3" fillId="26" borderId="29" xfId="0" applyFont="1" applyFill="1" applyBorder="1" applyAlignment="1">
      <alignment horizontal="center" vertical="center" wrapText="1"/>
    </xf>
    <xf numFmtId="0" fontId="3" fillId="26" borderId="0" xfId="0" applyFont="1" applyFill="1" applyAlignment="1">
      <alignment horizontal="center" vertical="center" wrapText="1"/>
    </xf>
    <xf numFmtId="0" fontId="3" fillId="26" borderId="66" xfId="0" applyFont="1" applyFill="1" applyBorder="1" applyAlignment="1">
      <alignment horizontal="center" vertical="center" wrapText="1"/>
    </xf>
    <xf numFmtId="0" fontId="3" fillId="26" borderId="51" xfId="0" applyFont="1" applyFill="1" applyBorder="1" applyAlignment="1">
      <alignment horizontal="center" vertical="center" wrapText="1"/>
    </xf>
    <xf numFmtId="0" fontId="3" fillId="26" borderId="12" xfId="0" applyFont="1" applyFill="1" applyBorder="1" applyAlignment="1">
      <alignment horizontal="center" vertical="center" shrinkToFit="1"/>
    </xf>
    <xf numFmtId="0" fontId="3" fillId="29" borderId="13" xfId="0" applyFont="1" applyFill="1" applyBorder="1" applyAlignment="1">
      <alignment horizontal="center" vertical="center" wrapText="1"/>
    </xf>
    <xf numFmtId="0" fontId="3" fillId="26" borderId="10" xfId="0" applyFont="1" applyFill="1" applyBorder="1" applyAlignment="1">
      <alignment horizontal="center" vertical="center" wrapText="1"/>
    </xf>
    <xf numFmtId="0" fontId="3" fillId="29" borderId="18" xfId="0" applyFont="1" applyFill="1" applyBorder="1" applyAlignment="1">
      <alignment horizontal="center" vertical="center" wrapText="1"/>
    </xf>
    <xf numFmtId="0" fontId="3" fillId="29" borderId="14" xfId="0" applyFont="1" applyFill="1" applyBorder="1" applyAlignment="1">
      <alignment horizontal="center" vertical="center" wrapText="1"/>
    </xf>
    <xf numFmtId="0" fontId="3" fillId="0" borderId="12" xfId="0" applyFont="1" applyBorder="1" applyAlignment="1">
      <alignment horizontal="center" vertical="center" shrinkToFit="1"/>
    </xf>
    <xf numFmtId="182" fontId="3" fillId="29" borderId="65" xfId="0" applyNumberFormat="1" applyFont="1" applyFill="1" applyBorder="1" applyAlignment="1">
      <alignment horizontal="center" vertical="center" wrapText="1"/>
    </xf>
    <xf numFmtId="182" fontId="3" fillId="29" borderId="137" xfId="0" applyNumberFormat="1" applyFont="1" applyFill="1" applyBorder="1" applyAlignment="1">
      <alignment horizontal="center" vertical="center" wrapText="1"/>
    </xf>
    <xf numFmtId="189" fontId="3" fillId="27" borderId="0" xfId="0" applyNumberFormat="1" applyFont="1" applyFill="1" applyAlignment="1">
      <alignment horizontal="center" vertical="center"/>
    </xf>
    <xf numFmtId="182" fontId="3" fillId="29" borderId="65" xfId="0" applyNumberFormat="1" applyFont="1" applyFill="1" applyBorder="1" applyAlignment="1">
      <alignment vertical="center" wrapText="1"/>
    </xf>
    <xf numFmtId="182" fontId="3" fillId="29" borderId="137" xfId="0" applyNumberFormat="1" applyFont="1" applyFill="1" applyBorder="1" applyAlignment="1">
      <alignment vertical="center" wrapText="1"/>
    </xf>
    <xf numFmtId="182" fontId="3" fillId="29" borderId="37" xfId="0" applyNumberFormat="1" applyFont="1" applyFill="1" applyBorder="1" applyAlignment="1">
      <alignment vertical="center" wrapText="1"/>
    </xf>
    <xf numFmtId="182" fontId="3" fillId="29" borderId="94" xfId="0" applyNumberFormat="1" applyFont="1" applyFill="1" applyBorder="1" applyAlignment="1">
      <alignment vertical="center" wrapText="1"/>
    </xf>
    <xf numFmtId="182" fontId="3" fillId="29" borderId="12" xfId="0" applyNumberFormat="1" applyFont="1" applyFill="1" applyBorder="1" applyAlignment="1">
      <alignment vertical="center" wrapText="1"/>
    </xf>
    <xf numFmtId="182" fontId="3" fillId="29" borderId="133" xfId="0" applyNumberFormat="1" applyFont="1" applyFill="1" applyBorder="1" applyAlignment="1">
      <alignment vertical="center" wrapText="1"/>
    </xf>
    <xf numFmtId="182" fontId="3" fillId="29" borderId="86" xfId="0" applyNumberFormat="1" applyFont="1" applyFill="1" applyBorder="1" applyAlignment="1">
      <alignment vertical="center" wrapText="1"/>
    </xf>
    <xf numFmtId="182" fontId="3" fillId="29" borderId="161" xfId="0" applyNumberFormat="1" applyFont="1" applyFill="1" applyBorder="1" applyAlignment="1">
      <alignment vertical="center" wrapText="1"/>
    </xf>
    <xf numFmtId="182" fontId="3" fillId="29" borderId="22" xfId="0" applyNumberFormat="1" applyFont="1" applyFill="1" applyBorder="1" applyAlignment="1">
      <alignment vertical="center" wrapText="1"/>
    </xf>
    <xf numFmtId="182" fontId="3" fillId="29" borderId="160" xfId="0" applyNumberFormat="1" applyFont="1" applyFill="1" applyBorder="1" applyAlignment="1">
      <alignment vertical="center" wrapText="1"/>
    </xf>
    <xf numFmtId="0" fontId="3" fillId="0" borderId="18" xfId="0" applyFont="1" applyBorder="1" applyAlignment="1">
      <alignment horizontal="center" vertical="center" wrapText="1" shrinkToFit="1"/>
    </xf>
    <xf numFmtId="0" fontId="3" fillId="0" borderId="13" xfId="0" applyFont="1" applyBorder="1" applyAlignment="1">
      <alignment horizontal="center" vertical="center" wrapText="1" shrinkToFit="1"/>
    </xf>
    <xf numFmtId="0" fontId="3" fillId="0" borderId="86" xfId="0" applyFont="1" applyBorder="1" applyAlignment="1">
      <alignment horizontal="center" vertical="center" wrapText="1" shrinkToFit="1"/>
    </xf>
    <xf numFmtId="0" fontId="3" fillId="0" borderId="10" xfId="0" applyFont="1" applyBorder="1" applyAlignment="1">
      <alignment horizontal="center" vertical="center" wrapText="1" shrinkToFit="1"/>
    </xf>
    <xf numFmtId="0" fontId="3" fillId="0" borderId="73" xfId="0" applyFont="1" applyBorder="1" applyAlignment="1">
      <alignment horizontal="center" vertical="center" wrapText="1" shrinkToFit="1"/>
    </xf>
    <xf numFmtId="0" fontId="3" fillId="0" borderId="29" xfId="0" applyFont="1" applyBorder="1" applyAlignment="1">
      <alignment horizontal="center" vertical="center" wrapText="1" shrinkToFit="1"/>
    </xf>
    <xf numFmtId="0" fontId="3" fillId="0" borderId="66" xfId="0" applyFont="1" applyBorder="1" applyAlignment="1">
      <alignment horizontal="center" vertical="center" wrapText="1" shrinkToFit="1"/>
    </xf>
    <xf numFmtId="188" fontId="3" fillId="29" borderId="196" xfId="0" applyNumberFormat="1" applyFont="1" applyFill="1" applyBorder="1" applyAlignment="1">
      <alignment horizontal="center" vertical="center" shrinkToFit="1"/>
    </xf>
    <xf numFmtId="188" fontId="3" fillId="29" borderId="187" xfId="0" applyNumberFormat="1" applyFont="1" applyFill="1" applyBorder="1" applyAlignment="1">
      <alignment horizontal="center" vertical="center" shrinkToFit="1"/>
    </xf>
    <xf numFmtId="188" fontId="3" fillId="29" borderId="197" xfId="0" applyNumberFormat="1" applyFont="1" applyFill="1" applyBorder="1" applyAlignment="1">
      <alignment horizontal="center" vertical="center" shrinkToFit="1"/>
    </xf>
    <xf numFmtId="0" fontId="3" fillId="29" borderId="12" xfId="0" applyFont="1" applyFill="1" applyBorder="1" applyAlignment="1">
      <alignment horizontal="center" vertical="center" shrinkToFit="1"/>
    </xf>
    <xf numFmtId="0" fontId="3" fillId="0" borderId="22" xfId="0" applyFont="1" applyBorder="1" applyAlignment="1">
      <alignment horizontal="center" vertical="center" wrapText="1" shrinkToFit="1"/>
    </xf>
    <xf numFmtId="0" fontId="3" fillId="0" borderId="51" xfId="0" applyFont="1" applyBorder="1" applyAlignment="1">
      <alignment horizontal="center" vertical="center" wrapText="1" shrinkToFit="1"/>
    </xf>
    <xf numFmtId="0" fontId="3" fillId="0" borderId="79" xfId="0" applyFont="1" applyBorder="1" applyAlignment="1">
      <alignment horizontal="center" vertical="center" wrapText="1" shrinkToFit="1"/>
    </xf>
    <xf numFmtId="0" fontId="3" fillId="27" borderId="86" xfId="0" applyFont="1" applyFill="1" applyBorder="1" applyAlignment="1">
      <alignment horizontal="center" vertical="center" shrinkToFit="1" readingOrder="2"/>
    </xf>
    <xf numFmtId="0" fontId="3" fillId="27" borderId="10" xfId="0" applyFont="1" applyFill="1" applyBorder="1" applyAlignment="1">
      <alignment horizontal="center" vertical="center" shrinkToFit="1" readingOrder="2"/>
    </xf>
    <xf numFmtId="0" fontId="3" fillId="27" borderId="73" xfId="0" applyFont="1" applyFill="1" applyBorder="1" applyAlignment="1">
      <alignment horizontal="center" vertical="center" shrinkToFit="1" readingOrder="2"/>
    </xf>
    <xf numFmtId="0" fontId="3" fillId="27" borderId="22" xfId="0" applyFont="1" applyFill="1" applyBorder="1" applyAlignment="1">
      <alignment horizontal="center" vertical="center" shrinkToFit="1" readingOrder="2"/>
    </xf>
    <xf numFmtId="0" fontId="3" fillId="27" borderId="51" xfId="0" applyFont="1" applyFill="1" applyBorder="1" applyAlignment="1">
      <alignment horizontal="center" vertical="center" shrinkToFit="1" readingOrder="2"/>
    </xf>
    <xf numFmtId="0" fontId="3" fillId="27" borderId="79" xfId="0" applyFont="1" applyFill="1" applyBorder="1" applyAlignment="1">
      <alignment horizontal="center" vertical="center" shrinkToFit="1" readingOrder="2"/>
    </xf>
    <xf numFmtId="182" fontId="3" fillId="29" borderId="141" xfId="0" applyNumberFormat="1" applyFont="1" applyFill="1" applyBorder="1" applyAlignment="1">
      <alignment vertical="center" wrapText="1"/>
    </xf>
    <xf numFmtId="182" fontId="3" fillId="29" borderId="162" xfId="0" applyNumberFormat="1" applyFont="1" applyFill="1" applyBorder="1" applyAlignment="1">
      <alignment vertical="center" wrapText="1"/>
    </xf>
    <xf numFmtId="188" fontId="3" fillId="29" borderId="186" xfId="0" applyNumberFormat="1" applyFont="1" applyFill="1" applyBorder="1" applyAlignment="1">
      <alignment horizontal="center" vertical="center" shrinkToFit="1"/>
    </xf>
    <xf numFmtId="187" fontId="3" fillId="29" borderId="22" xfId="0" applyNumberFormat="1" applyFont="1" applyFill="1" applyBorder="1" applyAlignment="1">
      <alignment horizontal="center" vertical="center" shrinkToFit="1"/>
    </xf>
    <xf numFmtId="187" fontId="3" fillId="29" borderId="79" xfId="0" applyNumberFormat="1" applyFont="1" applyFill="1" applyBorder="1" applyAlignment="1">
      <alignment horizontal="center" vertical="center" shrinkToFit="1"/>
    </xf>
    <xf numFmtId="187" fontId="3" fillId="29" borderId="51" xfId="0" applyNumberFormat="1" applyFont="1" applyFill="1" applyBorder="1" applyAlignment="1">
      <alignment horizontal="center" vertical="center" shrinkToFit="1"/>
    </xf>
    <xf numFmtId="186" fontId="3" fillId="0" borderId="86" xfId="0" applyNumberFormat="1" applyFont="1" applyBorder="1" applyAlignment="1">
      <alignment horizontal="center" vertical="center" wrapText="1" shrinkToFit="1"/>
    </xf>
    <xf numFmtId="186" fontId="3" fillId="0" borderId="73" xfId="0" applyNumberFormat="1" applyFont="1" applyBorder="1" applyAlignment="1">
      <alignment horizontal="center" vertical="center" wrapText="1" shrinkToFit="1"/>
    </xf>
    <xf numFmtId="186" fontId="3" fillId="0" borderId="29" xfId="0" applyNumberFormat="1" applyFont="1" applyBorder="1" applyAlignment="1">
      <alignment horizontal="center" vertical="center" wrapText="1" shrinkToFit="1"/>
    </xf>
    <xf numFmtId="186" fontId="3" fillId="0" borderId="66" xfId="0" applyNumberFormat="1" applyFont="1" applyBorder="1" applyAlignment="1">
      <alignment horizontal="center" vertical="center" wrapText="1" shrinkToFit="1"/>
    </xf>
    <xf numFmtId="0" fontId="59" fillId="0" borderId="158" xfId="0" applyFont="1" applyBorder="1" applyAlignment="1">
      <alignment vertical="center" shrinkToFit="1"/>
    </xf>
    <xf numFmtId="0" fontId="46" fillId="26" borderId="86" xfId="0" applyFont="1" applyFill="1" applyBorder="1" applyAlignment="1">
      <alignment vertical="center" wrapText="1"/>
    </xf>
    <xf numFmtId="0" fontId="46" fillId="26" borderId="10" xfId="0" applyFont="1" applyFill="1" applyBorder="1" applyAlignment="1">
      <alignment vertical="center" wrapText="1"/>
    </xf>
    <xf numFmtId="0" fontId="46" fillId="26" borderId="22" xfId="0" applyFont="1" applyFill="1" applyBorder="1" applyAlignment="1">
      <alignment vertical="center" wrapText="1"/>
    </xf>
    <xf numFmtId="0" fontId="46" fillId="26" borderId="51" xfId="0" applyFont="1" applyFill="1" applyBorder="1" applyAlignment="1">
      <alignment vertical="center" wrapText="1"/>
    </xf>
    <xf numFmtId="0" fontId="3" fillId="0" borderId="86" xfId="0" applyFont="1" applyBorder="1" applyAlignment="1">
      <alignment horizontal="center" wrapText="1"/>
    </xf>
    <xf numFmtId="0" fontId="3" fillId="0" borderId="10" xfId="0" applyFont="1" applyBorder="1" applyAlignment="1">
      <alignment horizontal="center" wrapText="1"/>
    </xf>
    <xf numFmtId="0" fontId="3" fillId="0" borderId="73" xfId="0" applyFont="1" applyBorder="1" applyAlignment="1">
      <alignment horizontal="center" wrapText="1"/>
    </xf>
    <xf numFmtId="0" fontId="3" fillId="0" borderId="29" xfId="0" applyFont="1" applyBorder="1" applyAlignment="1">
      <alignment horizontal="center" wrapText="1"/>
    </xf>
    <xf numFmtId="0" fontId="3" fillId="0" borderId="66" xfId="0" applyFont="1" applyBorder="1" applyAlignment="1">
      <alignment horizontal="center" wrapText="1"/>
    </xf>
    <xf numFmtId="0" fontId="3" fillId="26" borderId="145" xfId="0" applyFont="1" applyFill="1" applyBorder="1" applyAlignment="1">
      <alignment horizontal="center" vertical="center" shrinkToFit="1"/>
    </xf>
    <xf numFmtId="0" fontId="3" fillId="26" borderId="146" xfId="0" applyFont="1" applyFill="1" applyBorder="1" applyAlignment="1">
      <alignment horizontal="center" vertical="center" shrinkToFit="1"/>
    </xf>
    <xf numFmtId="0" fontId="3" fillId="26" borderId="147" xfId="0" applyFont="1" applyFill="1" applyBorder="1" applyAlignment="1">
      <alignment horizontal="center" vertical="center" shrinkToFit="1"/>
    </xf>
    <xf numFmtId="0" fontId="3" fillId="26" borderId="151" xfId="0" applyFont="1" applyFill="1" applyBorder="1" applyAlignment="1">
      <alignment horizontal="center" vertical="center" shrinkToFit="1"/>
    </xf>
    <xf numFmtId="0" fontId="3" fillId="26" borderId="144" xfId="0" applyFont="1" applyFill="1" applyBorder="1" applyAlignment="1">
      <alignment horizontal="center" vertical="center" shrinkToFit="1"/>
    </xf>
    <xf numFmtId="0" fontId="3" fillId="26" borderId="152" xfId="0" applyFont="1" applyFill="1" applyBorder="1" applyAlignment="1">
      <alignment horizontal="center" vertical="center" shrinkToFit="1"/>
    </xf>
    <xf numFmtId="191" fontId="3" fillId="26" borderId="51" xfId="0" applyNumberFormat="1" applyFont="1" applyFill="1" applyBorder="1" applyAlignment="1">
      <alignment horizontal="center" vertical="center" shrinkToFit="1"/>
    </xf>
    <xf numFmtId="0" fontId="3" fillId="26" borderId="148" xfId="0" applyFont="1" applyFill="1" applyBorder="1" applyAlignment="1">
      <alignment horizontal="center" vertical="center" shrinkToFit="1"/>
    </xf>
    <xf numFmtId="0" fontId="3" fillId="26" borderId="149" xfId="0" applyFont="1" applyFill="1" applyBorder="1" applyAlignment="1">
      <alignment horizontal="center" vertical="center" shrinkToFit="1"/>
    </xf>
    <xf numFmtId="0" fontId="3" fillId="26" borderId="150" xfId="0" applyFont="1" applyFill="1" applyBorder="1" applyAlignment="1">
      <alignment horizontal="center" vertical="center" shrinkToFit="1"/>
    </xf>
    <xf numFmtId="0" fontId="46" fillId="29" borderId="86" xfId="0" applyFont="1" applyFill="1" applyBorder="1" applyAlignment="1">
      <alignment horizontal="left" vertical="center" wrapText="1"/>
    </xf>
    <xf numFmtId="0" fontId="46" fillId="29" borderId="10" xfId="0" applyFont="1" applyFill="1" applyBorder="1" applyAlignment="1">
      <alignment horizontal="left" vertical="center" wrapText="1"/>
    </xf>
    <xf numFmtId="0" fontId="46" fillId="29" borderId="73" xfId="0" applyFont="1" applyFill="1" applyBorder="1" applyAlignment="1">
      <alignment horizontal="left" vertical="center" wrapText="1"/>
    </xf>
    <xf numFmtId="0" fontId="46" fillId="29" borderId="29" xfId="0" applyFont="1" applyFill="1" applyBorder="1" applyAlignment="1">
      <alignment horizontal="left" vertical="center" wrapText="1"/>
    </xf>
    <xf numFmtId="0" fontId="46" fillId="29" borderId="0" xfId="0" applyFont="1" applyFill="1" applyAlignment="1">
      <alignment horizontal="left" vertical="center" wrapText="1"/>
    </xf>
    <xf numFmtId="0" fontId="46" fillId="29" borderId="66" xfId="0" applyFont="1" applyFill="1" applyBorder="1" applyAlignment="1">
      <alignment horizontal="left" vertical="center" wrapText="1"/>
    </xf>
    <xf numFmtId="0" fontId="3" fillId="26" borderId="13" xfId="0" applyFont="1" applyFill="1" applyBorder="1" applyAlignment="1">
      <alignment vertical="center" shrinkToFit="1"/>
    </xf>
    <xf numFmtId="0" fontId="3" fillId="29" borderId="10" xfId="0" applyFont="1" applyFill="1" applyBorder="1" applyAlignment="1">
      <alignment vertical="center" shrinkToFit="1"/>
    </xf>
    <xf numFmtId="0" fontId="3" fillId="26" borderId="18" xfId="0" applyFont="1" applyFill="1" applyBorder="1" applyAlignment="1">
      <alignment vertical="center" shrinkToFit="1"/>
    </xf>
    <xf numFmtId="0" fontId="3" fillId="29" borderId="0" xfId="0" applyFont="1" applyFill="1" applyAlignment="1">
      <alignment vertical="center" shrinkToFit="1"/>
    </xf>
    <xf numFmtId="0" fontId="3" fillId="29" borderId="73" xfId="0" applyFont="1" applyFill="1" applyBorder="1" applyAlignment="1">
      <alignment vertical="center" shrinkToFit="1"/>
    </xf>
    <xf numFmtId="0" fontId="3" fillId="29" borderId="86" xfId="0" applyFont="1" applyFill="1" applyBorder="1" applyAlignment="1">
      <alignment vertical="center" shrinkToFit="1"/>
    </xf>
    <xf numFmtId="0" fontId="3" fillId="0" borderId="145" xfId="0" applyFont="1" applyBorder="1" applyAlignment="1">
      <alignment horizontal="center" vertical="center" shrinkToFit="1"/>
    </xf>
    <xf numFmtId="0" fontId="3" fillId="0" borderId="146" xfId="0" applyFont="1" applyBorder="1" applyAlignment="1">
      <alignment horizontal="center" vertical="center" shrinkToFit="1"/>
    </xf>
    <xf numFmtId="0" fontId="3" fillId="0" borderId="147" xfId="0" applyFont="1" applyBorder="1" applyAlignment="1">
      <alignment horizontal="center" vertical="center" shrinkToFit="1"/>
    </xf>
    <xf numFmtId="0" fontId="3" fillId="0" borderId="18" xfId="0" applyFont="1" applyBorder="1" applyAlignment="1">
      <alignment vertical="center" shrinkToFit="1"/>
    </xf>
    <xf numFmtId="0" fontId="3" fillId="0" borderId="151" xfId="0" applyFont="1" applyBorder="1" applyAlignment="1">
      <alignment horizontal="center" vertical="center" shrinkToFit="1"/>
    </xf>
    <xf numFmtId="0" fontId="3" fillId="0" borderId="144" xfId="0" applyFont="1" applyBorder="1" applyAlignment="1">
      <alignment horizontal="center" vertical="center" shrinkToFit="1"/>
    </xf>
    <xf numFmtId="0" fontId="3" fillId="0" borderId="152" xfId="0" applyFont="1" applyBorder="1" applyAlignment="1">
      <alignment horizontal="center" vertical="center" shrinkToFit="1"/>
    </xf>
    <xf numFmtId="0" fontId="3" fillId="0" borderId="13" xfId="0" applyFont="1" applyBorder="1" applyAlignment="1">
      <alignment vertical="center" shrinkToFit="1"/>
    </xf>
    <xf numFmtId="0" fontId="3" fillId="0" borderId="148" xfId="0" applyFont="1" applyBorder="1" applyAlignment="1">
      <alignment horizontal="center" vertical="center" shrinkToFit="1"/>
    </xf>
    <xf numFmtId="0" fontId="3" fillId="0" borderId="149" xfId="0" applyFont="1" applyBorder="1" applyAlignment="1">
      <alignment horizontal="center" vertical="center" shrinkToFit="1"/>
    </xf>
    <xf numFmtId="0" fontId="3" fillId="0" borderId="150" xfId="0" applyFont="1" applyBorder="1" applyAlignment="1">
      <alignment horizontal="center" vertical="center" shrinkToFit="1"/>
    </xf>
    <xf numFmtId="0" fontId="3" fillId="29" borderId="52" xfId="42" applyFont="1" applyFill="1" applyBorder="1" applyAlignment="1">
      <alignment vertical="center" shrinkToFit="1"/>
    </xf>
    <xf numFmtId="0" fontId="40" fillId="27" borderId="0" xfId="42" applyFont="1" applyFill="1" applyAlignment="1">
      <alignment horizontal="left" vertical="center"/>
    </xf>
    <xf numFmtId="0" fontId="3" fillId="29" borderId="0" xfId="42" applyFont="1" applyFill="1" applyAlignment="1">
      <alignment vertical="center" shrinkToFit="1"/>
    </xf>
    <xf numFmtId="0" fontId="37" fillId="26" borderId="22" xfId="42" applyFont="1" applyFill="1" applyBorder="1" applyAlignment="1">
      <alignment vertical="center" shrinkToFit="1"/>
    </xf>
    <xf numFmtId="0" fontId="37" fillId="26" borderId="79" xfId="42" applyFont="1" applyFill="1" applyBorder="1" applyAlignment="1">
      <alignment vertical="center" shrinkToFit="1"/>
    </xf>
    <xf numFmtId="0" fontId="37" fillId="26" borderId="51" xfId="42" applyFont="1" applyFill="1" applyBorder="1" applyAlignment="1">
      <alignment vertical="center" shrinkToFit="1"/>
    </xf>
    <xf numFmtId="0" fontId="37" fillId="26" borderId="12" xfId="42" applyFont="1" applyFill="1" applyBorder="1" applyAlignment="1">
      <alignment horizontal="center" vertical="center" shrinkToFit="1"/>
    </xf>
    <xf numFmtId="0" fontId="37" fillId="26" borderId="86" xfId="42" applyFont="1" applyFill="1" applyBorder="1" applyAlignment="1">
      <alignment vertical="center" shrinkToFit="1"/>
    </xf>
    <xf numFmtId="0" fontId="37" fillId="26" borderId="73" xfId="42" applyFont="1" applyFill="1" applyBorder="1" applyAlignment="1">
      <alignment vertical="center" shrinkToFit="1"/>
    </xf>
    <xf numFmtId="0" fontId="37" fillId="26" borderId="10" xfId="42" applyFont="1" applyFill="1" applyBorder="1" applyAlignment="1">
      <alignment vertical="center" shrinkToFit="1"/>
    </xf>
    <xf numFmtId="0" fontId="37" fillId="0" borderId="86" xfId="42" applyFont="1" applyBorder="1" applyAlignment="1">
      <alignment vertical="center" shrinkToFit="1"/>
    </xf>
    <xf numFmtId="0" fontId="37" fillId="0" borderId="73" xfId="42" applyFont="1" applyBorder="1" applyAlignment="1">
      <alignment vertical="center" shrinkToFit="1"/>
    </xf>
    <xf numFmtId="0" fontId="37" fillId="0" borderId="10" xfId="42" applyFont="1" applyBorder="1" applyAlignment="1">
      <alignment vertical="center" shrinkToFit="1"/>
    </xf>
    <xf numFmtId="0" fontId="37" fillId="0" borderId="12" xfId="42" applyFont="1" applyBorder="1" applyAlignment="1">
      <alignment horizontal="center" vertical="center" shrinkToFit="1"/>
    </xf>
    <xf numFmtId="0" fontId="37" fillId="0" borderId="22" xfId="42" applyFont="1" applyBorder="1" applyAlignment="1">
      <alignment vertical="center" shrinkToFit="1"/>
    </xf>
    <xf numFmtId="0" fontId="37" fillId="0" borderId="79" xfId="42" applyFont="1" applyBorder="1" applyAlignment="1">
      <alignment vertical="center" shrinkToFit="1"/>
    </xf>
    <xf numFmtId="0" fontId="37" fillId="0" borderId="51" xfId="42" applyFont="1" applyBorder="1" applyAlignment="1">
      <alignment vertical="center" shrinkToFit="1"/>
    </xf>
    <xf numFmtId="0" fontId="3" fillId="0" borderId="12" xfId="0" applyFont="1" applyBorder="1" applyAlignment="1">
      <alignment vertical="center" shrinkToFit="1"/>
    </xf>
    <xf numFmtId="0" fontId="68" fillId="0" borderId="0" xfId="0" applyFont="1" applyAlignment="1">
      <alignment horizontal="center" vertical="center"/>
    </xf>
    <xf numFmtId="0" fontId="3" fillId="0" borderId="0" xfId="0" applyFont="1" applyAlignment="1">
      <alignment horizontal="distributed" vertical="center"/>
    </xf>
    <xf numFmtId="0" fontId="3" fillId="0" borderId="168" xfId="0" applyFont="1" applyBorder="1" applyAlignment="1">
      <alignment horizontal="center" vertical="center"/>
    </xf>
    <xf numFmtId="0" fontId="3" fillId="0" borderId="169" xfId="0" applyFont="1" applyBorder="1" applyAlignment="1">
      <alignment horizontal="center" vertical="center"/>
    </xf>
    <xf numFmtId="0" fontId="3" fillId="0" borderId="29" xfId="0" applyFont="1" applyBorder="1" applyAlignment="1">
      <alignment vertical="center" shrinkToFit="1"/>
    </xf>
    <xf numFmtId="0" fontId="3" fillId="0" borderId="66" xfId="0" applyFont="1" applyBorder="1" applyAlignment="1">
      <alignment vertical="center" shrinkToFit="1"/>
    </xf>
    <xf numFmtId="0" fontId="3" fillId="26" borderId="200" xfId="0" applyFont="1" applyFill="1" applyBorder="1" applyAlignment="1">
      <alignment horizontal="center" vertical="center" shrinkToFit="1"/>
    </xf>
    <xf numFmtId="0" fontId="3" fillId="26" borderId="153" xfId="0" applyFont="1" applyFill="1" applyBorder="1" applyAlignment="1">
      <alignment horizontal="center" vertical="center" shrinkToFit="1"/>
    </xf>
    <xf numFmtId="0" fontId="3" fillId="26" borderId="195" xfId="0" applyFont="1" applyFill="1" applyBorder="1" applyAlignment="1">
      <alignment horizontal="center" vertical="center" shrinkToFit="1"/>
    </xf>
    <xf numFmtId="0" fontId="3" fillId="26" borderId="12" xfId="0" applyFont="1" applyFill="1" applyBorder="1" applyAlignment="1">
      <alignment vertical="center" wrapText="1"/>
    </xf>
    <xf numFmtId="0" fontId="3" fillId="0" borderId="18" xfId="0" applyFont="1" applyBorder="1" applyAlignment="1">
      <alignment horizontal="left" vertical="center"/>
    </xf>
    <xf numFmtId="0" fontId="3" fillId="26" borderId="198" xfId="0" applyFont="1" applyFill="1" applyBorder="1" applyAlignment="1">
      <alignment horizontal="center" vertical="center" shrinkToFit="1"/>
    </xf>
    <xf numFmtId="0" fontId="3" fillId="26" borderId="172" xfId="0" applyFont="1" applyFill="1" applyBorder="1" applyAlignment="1">
      <alignment horizontal="center" vertical="center" shrinkToFit="1"/>
    </xf>
    <xf numFmtId="0" fontId="3" fillId="26" borderId="154" xfId="0" applyFont="1" applyFill="1" applyBorder="1" applyAlignment="1">
      <alignment horizontal="center" vertical="center" shrinkToFit="1"/>
    </xf>
    <xf numFmtId="0" fontId="3" fillId="26" borderId="155" xfId="0" applyFont="1" applyFill="1" applyBorder="1" applyAlignment="1">
      <alignment horizontal="center" vertical="center" shrinkToFit="1"/>
    </xf>
    <xf numFmtId="0" fontId="59" fillId="0" borderId="0" xfId="0" applyFont="1">
      <alignment vertical="center"/>
    </xf>
    <xf numFmtId="0" fontId="59" fillId="0" borderId="163" xfId="0" applyFont="1" applyBorder="1">
      <alignment vertical="center"/>
    </xf>
    <xf numFmtId="0" fontId="3" fillId="26" borderId="168" xfId="0" applyFont="1" applyFill="1" applyBorder="1" applyAlignment="1">
      <alignment horizontal="center" vertical="center" shrinkToFit="1"/>
    </xf>
    <xf numFmtId="0" fontId="3" fillId="26" borderId="169" xfId="0" applyFont="1" applyFill="1" applyBorder="1" applyAlignment="1">
      <alignment horizontal="center" vertical="center" shrinkToFit="1"/>
    </xf>
    <xf numFmtId="0" fontId="64" fillId="0" borderId="0" xfId="0" applyFont="1">
      <alignment vertical="center"/>
    </xf>
    <xf numFmtId="0" fontId="59" fillId="0" borderId="112" xfId="0" applyFont="1" applyBorder="1">
      <alignment vertical="center"/>
    </xf>
    <xf numFmtId="0" fontId="59" fillId="0" borderId="162" xfId="0" applyFont="1" applyBorder="1">
      <alignment vertical="center"/>
    </xf>
    <xf numFmtId="0" fontId="59" fillId="0" borderId="12" xfId="0" applyFont="1" applyBorder="1" applyAlignment="1">
      <alignment horizontal="center" vertical="center"/>
    </xf>
    <xf numFmtId="0" fontId="59" fillId="0" borderId="12" xfId="0" applyFont="1" applyBorder="1" applyAlignment="1">
      <alignment horizontal="center" vertical="center" shrinkToFit="1"/>
    </xf>
    <xf numFmtId="0" fontId="59" fillId="0" borderId="12" xfId="0" applyFont="1" applyBorder="1" applyAlignment="1">
      <alignment vertical="top" wrapText="1"/>
    </xf>
    <xf numFmtId="0" fontId="59" fillId="0" borderId="12" xfId="0" applyFont="1" applyBorder="1">
      <alignment vertical="center"/>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44"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簡易型様式6（施工実績）H24.4" xfId="41" xr:uid="{00000000-0005-0000-0000-000029000000}"/>
    <cellStyle name="標準_■簡易型様式7-2（配置予定技術者（工事成績））H24.4" xfId="42" xr:uid="{00000000-0005-0000-0000-00002A000000}"/>
    <cellStyle name="良い" xfId="43" builtinId="26" customBuiltin="1"/>
  </cellStyles>
  <dxfs count="223">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strike val="0"/>
      </font>
      <fill>
        <patternFill patternType="none">
          <bgColor auto="1"/>
        </patternFill>
      </fill>
    </dxf>
    <dxf>
      <font>
        <color theme="0"/>
      </font>
      <fill>
        <patternFill patternType="none">
          <bgColor auto="1"/>
        </patternFill>
      </fill>
    </dxf>
    <dxf>
      <font>
        <color theme="0"/>
      </font>
    </dxf>
    <dxf>
      <font>
        <color theme="0"/>
      </font>
      <fill>
        <patternFill patternType="none">
          <bgColor auto="1"/>
        </patternFill>
      </fill>
    </dxf>
    <dxf>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ill>
        <patternFill patternType="none">
          <bgColor auto="1"/>
        </patternFill>
      </fill>
    </dxf>
    <dxf>
      <font>
        <color theme="0"/>
      </font>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dxf>
    <dxf>
      <fill>
        <patternFill patternType="none">
          <bgColor indexed="65"/>
        </patternFill>
      </fill>
    </dxf>
    <dxf>
      <font>
        <color theme="0"/>
      </font>
    </dxf>
    <dxf>
      <fill>
        <patternFill patternType="none">
          <bgColor indexed="65"/>
        </patternFill>
      </fill>
    </dxf>
    <dxf>
      <font>
        <color theme="0"/>
      </font>
    </dxf>
    <dxf>
      <fill>
        <patternFill patternType="none">
          <bgColor indexed="65"/>
        </patternFill>
      </fill>
    </dxf>
    <dxf>
      <font>
        <color theme="0"/>
      </font>
    </dxf>
    <dxf>
      <fill>
        <patternFill patternType="none">
          <bgColor indexed="65"/>
        </patternFill>
      </fill>
    </dxf>
    <dxf>
      <font>
        <color theme="0"/>
      </font>
    </dxf>
    <dxf>
      <fill>
        <patternFill patternType="none">
          <bgColor indexed="65"/>
        </patternFill>
      </fill>
    </dxf>
    <dxf>
      <font>
        <color theme="0"/>
      </font>
    </dxf>
    <dxf>
      <fill>
        <patternFill patternType="none">
          <bgColor indexed="65"/>
        </patternFill>
      </fill>
    </dxf>
    <dxf>
      <font>
        <color theme="0"/>
      </font>
    </dxf>
    <dxf>
      <fill>
        <patternFill patternType="none">
          <bgColor indexed="65"/>
        </patternFill>
      </fill>
    </dxf>
    <dxf>
      <font>
        <color theme="0"/>
      </font>
    </dxf>
    <dxf>
      <fill>
        <patternFill patternType="none">
          <bgColor indexed="65"/>
        </patternFill>
      </fill>
    </dxf>
    <dxf>
      <fill>
        <patternFill patternType="none">
          <bgColor indexed="65"/>
        </patternFill>
      </fill>
    </dxf>
    <dxf>
      <font>
        <color theme="0"/>
      </font>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dxf>
    <dxf>
      <font>
        <color theme="0"/>
      </font>
    </dxf>
    <dxf>
      <font>
        <color theme="0"/>
      </font>
    </dxf>
    <dxf>
      <font>
        <color theme="0"/>
      </font>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fill>
        <patternFill patternType="none">
          <bgColor auto="1"/>
        </patternFill>
      </fill>
    </dxf>
    <dxf>
      <font>
        <color theme="0"/>
      </font>
    </dxf>
    <dxf>
      <fill>
        <patternFill patternType="none">
          <bgColor auto="1"/>
        </patternFill>
      </fill>
    </dxf>
    <dxf>
      <font>
        <color theme="0"/>
      </font>
      <fill>
        <patternFill patternType="none">
          <bgColor auto="1"/>
        </patternFill>
      </fill>
    </dxf>
    <dxf>
      <font>
        <color theme="0"/>
      </font>
    </dxf>
    <dxf>
      <fill>
        <patternFill patternType="none">
          <bgColor auto="1"/>
        </patternFill>
      </fill>
    </dxf>
    <dxf>
      <font>
        <color theme="0"/>
      </font>
      <fill>
        <patternFill patternType="none">
          <bgColor auto="1"/>
        </patternFill>
      </fill>
    </dxf>
    <dxf>
      <font>
        <color theme="0"/>
      </font>
    </dxf>
    <dxf>
      <font>
        <color theme="0"/>
      </font>
    </dxf>
    <dxf>
      <font>
        <color theme="0"/>
      </font>
      <fill>
        <patternFill patternType="none">
          <bgColor auto="1"/>
        </patternFill>
      </fill>
    </dxf>
    <dxf>
      <font>
        <color theme="0"/>
      </font>
    </dxf>
    <dxf>
      <font>
        <color theme="0"/>
      </font>
      <fill>
        <patternFill patternType="none">
          <bgColor auto="1"/>
        </patternFill>
      </fill>
    </dxf>
    <dxf>
      <font>
        <color theme="0"/>
      </font>
    </dxf>
    <dxf>
      <font>
        <color theme="0"/>
      </font>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dxf>
    <dxf>
      <font>
        <color theme="0"/>
      </font>
    </dxf>
    <dxf>
      <font>
        <color theme="0"/>
      </font>
    </dxf>
    <dxf>
      <font>
        <color theme="0"/>
      </font>
    </dxf>
    <dxf>
      <fill>
        <patternFill patternType="none">
          <bgColor auto="1"/>
        </patternFill>
      </fill>
    </dxf>
    <dxf>
      <fill>
        <patternFill patternType="none">
          <bgColor auto="1"/>
        </patternFill>
      </fill>
    </dxf>
    <dxf>
      <fill>
        <patternFill patternType="none">
          <bgColor auto="1"/>
        </patternFill>
      </fill>
    </dxf>
    <dxf>
      <font>
        <color theme="0"/>
      </font>
    </dxf>
    <dxf>
      <font>
        <color theme="0"/>
      </font>
    </dxf>
    <dxf>
      <font>
        <color theme="0"/>
      </font>
    </dxf>
    <dxf>
      <fill>
        <patternFill patternType="none">
          <bgColor indexed="65"/>
        </patternFill>
      </fill>
    </dxf>
    <dxf>
      <font>
        <color theme="0"/>
      </font>
    </dxf>
    <dxf>
      <font>
        <color theme="0"/>
      </font>
    </dxf>
    <dxf>
      <fill>
        <patternFill patternType="none">
          <bgColor indexed="65"/>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dxf>
    <dxf>
      <fill>
        <patternFill patternType="none">
          <bgColor auto="1"/>
        </patternFill>
      </fill>
    </dxf>
    <dxf>
      <fill>
        <patternFill patternType="none">
          <bgColor auto="1"/>
        </patternFill>
      </fill>
    </dxf>
    <dxf>
      <font>
        <color theme="0"/>
      </font>
      <fill>
        <patternFill patternType="none">
          <bgColor auto="1"/>
        </patternFill>
      </fill>
      <border>
        <left/>
        <right/>
        <top/>
        <bottom/>
        <vertical/>
        <horizontal/>
      </border>
    </dxf>
    <dxf>
      <font>
        <color theme="0"/>
      </font>
      <fill>
        <patternFill patternType="none">
          <bgColor auto="1"/>
        </patternFill>
      </fill>
      <border>
        <left/>
        <right/>
        <top/>
        <bottom/>
        <vertical/>
        <horizontal/>
      </border>
    </dxf>
    <dxf>
      <fill>
        <patternFill patternType="none">
          <bgColor auto="1"/>
        </patternFill>
      </fill>
    </dxf>
    <dxf>
      <font>
        <b/>
        <i val="0"/>
        <color rgb="FFFFFF00"/>
      </font>
      <fill>
        <patternFill>
          <bgColor rgb="FFFF0000"/>
        </patternFill>
      </fill>
    </dxf>
    <dxf>
      <font>
        <color rgb="FFFF0000"/>
      </font>
    </dxf>
    <dxf>
      <fill>
        <patternFill patternType="none">
          <bgColor auto="1"/>
        </patternFill>
      </fill>
    </dxf>
    <dxf>
      <fill>
        <patternFill patternType="none">
          <bgColor auto="1"/>
        </patternFill>
      </fill>
    </dxf>
    <dxf>
      <fill>
        <patternFill patternType="none">
          <bgColor auto="1"/>
        </patternFill>
      </fill>
    </dxf>
    <dxf>
      <font>
        <strike val="0"/>
      </font>
      <fill>
        <patternFill patternType="none">
          <bgColor auto="1"/>
        </patternFill>
      </fill>
    </dxf>
    <dxf>
      <font>
        <color theme="0"/>
      </font>
      <fill>
        <patternFill patternType="none">
          <bgColor auto="1"/>
        </patternFill>
      </fill>
    </dxf>
    <dxf>
      <fill>
        <patternFill patternType="none">
          <bgColor auto="1"/>
        </patternFill>
      </fill>
    </dxf>
    <dxf>
      <font>
        <color theme="0"/>
      </font>
      <fill>
        <patternFill patternType="none">
          <bgColor auto="1"/>
        </patternFill>
      </fill>
    </dxf>
    <dxf>
      <fill>
        <patternFill patternType="none">
          <bgColor auto="1"/>
        </patternFill>
      </fill>
    </dxf>
    <dxf>
      <font>
        <color theme="0"/>
      </font>
      <fill>
        <patternFill patternType="none">
          <bgColor auto="1"/>
        </patternFill>
      </fill>
    </dxf>
    <dxf>
      <font>
        <color theme="0"/>
      </font>
    </dxf>
    <dxf>
      <font>
        <color theme="0"/>
      </font>
      <fill>
        <patternFill patternType="none">
          <bgColor auto="1"/>
        </patternFill>
      </fill>
    </dxf>
    <dxf>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dxf>
    <dxf>
      <font>
        <color theme="0"/>
      </font>
      <fill>
        <patternFill patternType="none">
          <bgColor auto="1"/>
        </patternFill>
      </fill>
      <border>
        <left/>
        <right/>
        <top/>
        <bottom/>
        <vertical/>
        <horizontal/>
      </border>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fill>
        <patternFill patternType="none">
          <bgColor auto="1"/>
        </patternFill>
      </fill>
      <border>
        <left/>
        <right/>
        <top/>
        <bottom/>
        <vertical/>
        <horizontal/>
      </border>
    </dxf>
    <dxf>
      <font>
        <color theme="0"/>
      </font>
    </dxf>
    <dxf>
      <font>
        <color theme="0"/>
      </font>
    </dxf>
    <dxf>
      <font>
        <color theme="0"/>
      </font>
    </dxf>
    <dxf>
      <fill>
        <patternFill patternType="none">
          <bgColor indexed="65"/>
        </patternFill>
      </fill>
    </dxf>
    <dxf>
      <font>
        <color theme="0"/>
      </font>
    </dxf>
    <dxf>
      <font>
        <color theme="0"/>
      </font>
    </dxf>
    <dxf>
      <fill>
        <patternFill patternType="none">
          <bgColor indexed="65"/>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ont>
        <color theme="0"/>
      </font>
    </dxf>
    <dxf>
      <border>
        <left/>
        <right/>
        <top/>
        <bottom/>
        <vertical/>
        <horizontal/>
      </border>
    </dxf>
    <dxf>
      <font>
        <color theme="0"/>
      </font>
      <fill>
        <patternFill patternType="none">
          <bgColor auto="1"/>
        </patternFill>
      </fill>
    </dxf>
    <dxf>
      <fill>
        <patternFill patternType="none">
          <bgColor auto="1"/>
        </patternFill>
      </fill>
    </dxf>
    <dxf>
      <font>
        <color theme="0"/>
      </font>
      <fill>
        <patternFill patternType="none">
          <bgColor auto="1"/>
        </patternFill>
      </fill>
      <border>
        <left/>
        <right/>
        <top/>
        <bottom/>
        <vertical/>
        <horizontal/>
      </border>
    </dxf>
    <dxf>
      <font>
        <color theme="0"/>
      </font>
      <fill>
        <patternFill patternType="none">
          <bgColor auto="1"/>
        </patternFill>
      </fill>
      <border>
        <left/>
        <right/>
        <top/>
        <bottom/>
        <vertical/>
        <horizontal/>
      </border>
    </dxf>
    <dxf>
      <font>
        <color theme="0"/>
      </font>
      <fill>
        <patternFill patternType="none">
          <bgColor auto="1"/>
        </patternFill>
      </fill>
      <border>
        <left/>
        <right/>
        <top/>
        <bottom/>
        <vertical/>
        <horizontal/>
      </border>
    </dxf>
    <dxf>
      <font>
        <b/>
        <i val="0"/>
        <color rgb="FFFFFF00"/>
      </font>
      <fill>
        <patternFill>
          <bgColor rgb="FFFF0000"/>
        </patternFill>
      </fill>
    </dxf>
    <dxf>
      <font>
        <color rgb="FFFF0000"/>
      </font>
    </dxf>
    <dxf>
      <font>
        <color rgb="FFFF0000"/>
      </font>
    </dxf>
  </dxfs>
  <tableStyles count="0" defaultTableStyle="TableStyleMedium2" defaultPivotStyle="PivotStyleLight16"/>
  <colors>
    <mruColors>
      <color rgb="FF0000FF"/>
      <color rgb="FF0070C0"/>
      <color rgb="FF00FFFF"/>
      <color rgb="FF948A54"/>
      <color rgb="FF99CC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174307</xdr:colOff>
      <xdr:row>4</xdr:row>
      <xdr:rowOff>19528</xdr:rowOff>
    </xdr:from>
    <xdr:to>
      <xdr:col>28</xdr:col>
      <xdr:colOff>599122</xdr:colOff>
      <xdr:row>9</xdr:row>
      <xdr:rowOff>99243</xdr:rowOff>
    </xdr:to>
    <xdr:pic>
      <xdr:nvPicPr>
        <xdr:cNvPr id="2" name="図 1">
          <a:extLst>
            <a:ext uri="{FF2B5EF4-FFF2-40B4-BE49-F238E27FC236}">
              <a16:creationId xmlns:a16="http://schemas.microsoft.com/office/drawing/2014/main" id="{AD973DDE-CE10-05B1-4D4E-8392FC88F928}"/>
            </a:ext>
          </a:extLst>
        </xdr:cNvPr>
        <xdr:cNvPicPr>
          <a:picLocks noChangeAspect="1"/>
        </xdr:cNvPicPr>
      </xdr:nvPicPr>
      <xdr:blipFill>
        <a:blip xmlns:r="http://schemas.openxmlformats.org/officeDocument/2006/relationships" r:embed="rId1"/>
        <a:stretch>
          <a:fillRect/>
        </a:stretch>
      </xdr:blipFill>
      <xdr:spPr>
        <a:xfrm>
          <a:off x="2353151" y="852966"/>
          <a:ext cx="10664190" cy="948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297656</xdr:colOff>
      <xdr:row>8</xdr:row>
      <xdr:rowOff>142875</xdr:rowOff>
    </xdr:from>
    <xdr:to>
      <xdr:col>40</xdr:col>
      <xdr:colOff>130968</xdr:colOff>
      <xdr:row>17</xdr:row>
      <xdr:rowOff>119062</xdr:rowOff>
    </xdr:to>
    <xdr:sp macro="" textlink="">
      <xdr:nvSpPr>
        <xdr:cNvPr id="4" name="正方形/長方形 3">
          <a:extLst>
            <a:ext uri="{FF2B5EF4-FFF2-40B4-BE49-F238E27FC236}">
              <a16:creationId xmlns:a16="http://schemas.microsoft.com/office/drawing/2014/main" id="{1B6075FD-C4F0-2D39-378D-3FCA2008BB2E}"/>
            </a:ext>
          </a:extLst>
        </xdr:cNvPr>
        <xdr:cNvSpPr/>
      </xdr:nvSpPr>
      <xdr:spPr>
        <a:xfrm>
          <a:off x="2381250" y="1821656"/>
          <a:ext cx="11299031" cy="1607344"/>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4000"/>
            <a:t>評　価　対　象　外</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74841</xdr:colOff>
      <xdr:row>0</xdr:row>
      <xdr:rowOff>122464</xdr:rowOff>
    </xdr:from>
    <xdr:to>
      <xdr:col>16</xdr:col>
      <xdr:colOff>2085064</xdr:colOff>
      <xdr:row>58</xdr:row>
      <xdr:rowOff>140454</xdr:rowOff>
    </xdr:to>
    <xdr:grpSp>
      <xdr:nvGrpSpPr>
        <xdr:cNvPr id="29" name="グループ化 28">
          <a:extLst>
            <a:ext uri="{FF2B5EF4-FFF2-40B4-BE49-F238E27FC236}">
              <a16:creationId xmlns:a16="http://schemas.microsoft.com/office/drawing/2014/main" id="{A39761FC-364A-41D2-AC90-2BA658BFDB41}"/>
            </a:ext>
          </a:extLst>
        </xdr:cNvPr>
        <xdr:cNvGrpSpPr/>
      </xdr:nvGrpSpPr>
      <xdr:grpSpPr>
        <a:xfrm>
          <a:off x="74841" y="122464"/>
          <a:ext cx="9183281" cy="14173605"/>
          <a:chOff x="0" y="1"/>
          <a:chExt cx="9211123" cy="14059856"/>
        </a:xfrm>
      </xdr:grpSpPr>
      <xdr:grpSp>
        <xdr:nvGrpSpPr>
          <xdr:cNvPr id="3" name="グループ化 2">
            <a:extLst>
              <a:ext uri="{FF2B5EF4-FFF2-40B4-BE49-F238E27FC236}">
                <a16:creationId xmlns:a16="http://schemas.microsoft.com/office/drawing/2014/main" id="{431841DF-C432-4A0A-A410-C2DECBAA6ACB}"/>
              </a:ext>
            </a:extLst>
          </xdr:cNvPr>
          <xdr:cNvGrpSpPr/>
        </xdr:nvGrpSpPr>
        <xdr:grpSpPr>
          <a:xfrm>
            <a:off x="0" y="333308"/>
            <a:ext cx="9211123" cy="13726549"/>
            <a:chOff x="0" y="383115"/>
            <a:chExt cx="9201978" cy="13645589"/>
          </a:xfrm>
        </xdr:grpSpPr>
        <xdr:grpSp>
          <xdr:nvGrpSpPr>
            <xdr:cNvPr id="4" name="グループ化 3">
              <a:extLst>
                <a:ext uri="{FF2B5EF4-FFF2-40B4-BE49-F238E27FC236}">
                  <a16:creationId xmlns:a16="http://schemas.microsoft.com/office/drawing/2014/main" id="{3005985D-EC38-4A06-93D7-DC041E03D56C}"/>
                </a:ext>
              </a:extLst>
            </xdr:cNvPr>
            <xdr:cNvGrpSpPr/>
          </xdr:nvGrpSpPr>
          <xdr:grpSpPr>
            <a:xfrm>
              <a:off x="0" y="383115"/>
              <a:ext cx="9201978" cy="13645589"/>
              <a:chOff x="0" y="383115"/>
              <a:chExt cx="9201978" cy="13645589"/>
            </a:xfrm>
          </xdr:grpSpPr>
          <xdr:sp macro="" textlink="">
            <xdr:nvSpPr>
              <xdr:cNvPr id="6" name="正方形/長方形 5">
                <a:extLst>
                  <a:ext uri="{FF2B5EF4-FFF2-40B4-BE49-F238E27FC236}">
                    <a16:creationId xmlns:a16="http://schemas.microsoft.com/office/drawing/2014/main" id="{C12F0C2F-7ACC-4971-A727-A569CBBD3D9C}"/>
                  </a:ext>
                </a:extLst>
              </xdr:cNvPr>
              <xdr:cNvSpPr/>
            </xdr:nvSpPr>
            <xdr:spPr>
              <a:xfrm>
                <a:off x="0" y="383115"/>
                <a:ext cx="9160554" cy="1574745"/>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7" name="グループ化 6">
                <a:extLst>
                  <a:ext uri="{FF2B5EF4-FFF2-40B4-BE49-F238E27FC236}">
                    <a16:creationId xmlns:a16="http://schemas.microsoft.com/office/drawing/2014/main" id="{F44FDB0D-3D11-4F8D-B27D-666FEF1C0BCC}"/>
                  </a:ext>
                </a:extLst>
              </xdr:cNvPr>
              <xdr:cNvGrpSpPr/>
            </xdr:nvGrpSpPr>
            <xdr:grpSpPr>
              <a:xfrm>
                <a:off x="176022" y="1046000"/>
                <a:ext cx="9025956" cy="12982704"/>
                <a:chOff x="200520" y="1028517"/>
                <a:chExt cx="9031503" cy="12913413"/>
              </a:xfrm>
            </xdr:grpSpPr>
            <xdr:sp macro="" textlink="">
              <xdr:nvSpPr>
                <xdr:cNvPr id="8" name="テキスト ボックス 7">
                  <a:extLst>
                    <a:ext uri="{FF2B5EF4-FFF2-40B4-BE49-F238E27FC236}">
                      <a16:creationId xmlns:a16="http://schemas.microsoft.com/office/drawing/2014/main" id="{8DFFE7B3-F800-497E-A2B0-FA0785E2F5E1}"/>
                    </a:ext>
                  </a:extLst>
                </xdr:cNvPr>
                <xdr:cNvSpPr txBox="1"/>
              </xdr:nvSpPr>
              <xdr:spPr>
                <a:xfrm>
                  <a:off x="200520" y="1028517"/>
                  <a:ext cx="2084133" cy="274245"/>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記載漏れに注意して下さい。</a:t>
                  </a:r>
                </a:p>
              </xdr:txBody>
            </xdr:sp>
            <xdr:sp macro="" textlink="">
              <xdr:nvSpPr>
                <xdr:cNvPr id="9" name="正方形/長方形 8">
                  <a:extLst>
                    <a:ext uri="{FF2B5EF4-FFF2-40B4-BE49-F238E27FC236}">
                      <a16:creationId xmlns:a16="http://schemas.microsoft.com/office/drawing/2014/main" id="{C4252C66-C16C-4274-8936-249BC6FDD1CA}"/>
                    </a:ext>
                  </a:extLst>
                </xdr:cNvPr>
                <xdr:cNvSpPr/>
              </xdr:nvSpPr>
              <xdr:spPr>
                <a:xfrm>
                  <a:off x="3116332" y="3088380"/>
                  <a:ext cx="519733" cy="6914057"/>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0" name="正方形/長方形 9">
                  <a:extLst>
                    <a:ext uri="{FF2B5EF4-FFF2-40B4-BE49-F238E27FC236}">
                      <a16:creationId xmlns:a16="http://schemas.microsoft.com/office/drawing/2014/main" id="{5CDAB21F-FAF6-4EAD-9FD6-84C2B78D00DC}"/>
                    </a:ext>
                  </a:extLst>
                </xdr:cNvPr>
                <xdr:cNvSpPr/>
              </xdr:nvSpPr>
              <xdr:spPr>
                <a:xfrm>
                  <a:off x="6334125" y="4221316"/>
                  <a:ext cx="524911" cy="5010527"/>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1" name="テキスト ボックス 10">
                  <a:extLst>
                    <a:ext uri="{FF2B5EF4-FFF2-40B4-BE49-F238E27FC236}">
                      <a16:creationId xmlns:a16="http://schemas.microsoft.com/office/drawing/2014/main" id="{B61817F4-FD44-459D-9AF0-554DD0C657EE}"/>
                    </a:ext>
                  </a:extLst>
                </xdr:cNvPr>
                <xdr:cNvSpPr txBox="1"/>
              </xdr:nvSpPr>
              <xdr:spPr>
                <a:xfrm>
                  <a:off x="3903033" y="2517290"/>
                  <a:ext cx="2395144" cy="507022"/>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提出する根拠資料の明示を確認</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の上「✓」を記載して下さい。</a:t>
                  </a:r>
                </a:p>
              </xdr:txBody>
            </xdr:sp>
            <xdr:sp macro="" textlink="">
              <xdr:nvSpPr>
                <xdr:cNvPr id="12" name="矢印: 上向き折線 11">
                  <a:extLst>
                    <a:ext uri="{FF2B5EF4-FFF2-40B4-BE49-F238E27FC236}">
                      <a16:creationId xmlns:a16="http://schemas.microsoft.com/office/drawing/2014/main" id="{BDABC0A9-212F-439D-87F9-637944F37960}"/>
                    </a:ext>
                  </a:extLst>
                </xdr:cNvPr>
                <xdr:cNvSpPr/>
              </xdr:nvSpPr>
              <xdr:spPr>
                <a:xfrm rot="5400000" flipH="1">
                  <a:off x="3424376" y="2613974"/>
                  <a:ext cx="401478" cy="455262"/>
                </a:xfrm>
                <a:prstGeom prst="bentUp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3" name="矢印: 上向き折線 12">
                  <a:extLst>
                    <a:ext uri="{FF2B5EF4-FFF2-40B4-BE49-F238E27FC236}">
                      <a16:creationId xmlns:a16="http://schemas.microsoft.com/office/drawing/2014/main" id="{282959EF-37D0-4B42-BA37-D3B66C969495}"/>
                    </a:ext>
                  </a:extLst>
                </xdr:cNvPr>
                <xdr:cNvSpPr/>
              </xdr:nvSpPr>
              <xdr:spPr>
                <a:xfrm rot="16200000">
                  <a:off x="5720021" y="3281527"/>
                  <a:ext cx="1452368" cy="257678"/>
                </a:xfrm>
                <a:prstGeom prst="bentUpArrow">
                  <a:avLst>
                    <a:gd name="adj1" fmla="val 28358"/>
                    <a:gd name="adj2" fmla="val 32556"/>
                    <a:gd name="adj3" fmla="val 36754"/>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4" name="正方形/長方形 13">
                  <a:extLst>
                    <a:ext uri="{FF2B5EF4-FFF2-40B4-BE49-F238E27FC236}">
                      <a16:creationId xmlns:a16="http://schemas.microsoft.com/office/drawing/2014/main" id="{2364C06A-E04F-43D8-82D7-E52091083506}"/>
                    </a:ext>
                  </a:extLst>
                </xdr:cNvPr>
                <xdr:cNvSpPr/>
              </xdr:nvSpPr>
              <xdr:spPr>
                <a:xfrm>
                  <a:off x="3169134" y="4259893"/>
                  <a:ext cx="3579121" cy="182217"/>
                </a:xfrm>
                <a:prstGeom prst="rect">
                  <a:avLst/>
                </a:prstGeom>
                <a:noFill/>
                <a:ln>
                  <a:solidFill>
                    <a:srgbClr val="00B05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 name="正方形/長方形 14">
                  <a:extLst>
                    <a:ext uri="{FF2B5EF4-FFF2-40B4-BE49-F238E27FC236}">
                      <a16:creationId xmlns:a16="http://schemas.microsoft.com/office/drawing/2014/main" id="{716C3A86-EA55-43A3-8BB7-0DA231C908E3}"/>
                    </a:ext>
                  </a:extLst>
                </xdr:cNvPr>
                <xdr:cNvSpPr/>
              </xdr:nvSpPr>
              <xdr:spPr>
                <a:xfrm>
                  <a:off x="3169134" y="5291078"/>
                  <a:ext cx="3579121" cy="182217"/>
                </a:xfrm>
                <a:prstGeom prst="rect">
                  <a:avLst/>
                </a:prstGeom>
                <a:noFill/>
                <a:ln>
                  <a:solidFill>
                    <a:srgbClr val="00B05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40B770EE-5517-4ADA-B3FB-0C1B0268088A}"/>
                    </a:ext>
                  </a:extLst>
                </xdr:cNvPr>
                <xdr:cNvSpPr/>
              </xdr:nvSpPr>
              <xdr:spPr>
                <a:xfrm>
                  <a:off x="3169134" y="5822940"/>
                  <a:ext cx="3579121" cy="452732"/>
                </a:xfrm>
                <a:prstGeom prst="rect">
                  <a:avLst/>
                </a:prstGeom>
                <a:noFill/>
                <a:ln>
                  <a:solidFill>
                    <a:srgbClr val="00B05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7" name="正方形/長方形 16">
                  <a:extLst>
                    <a:ext uri="{FF2B5EF4-FFF2-40B4-BE49-F238E27FC236}">
                      <a16:creationId xmlns:a16="http://schemas.microsoft.com/office/drawing/2014/main" id="{9E02A54C-E9B9-4E1B-8463-8003F7506B8C}"/>
                    </a:ext>
                  </a:extLst>
                </xdr:cNvPr>
                <xdr:cNvSpPr/>
              </xdr:nvSpPr>
              <xdr:spPr>
                <a:xfrm>
                  <a:off x="3169134" y="8978013"/>
                  <a:ext cx="3579121" cy="182217"/>
                </a:xfrm>
                <a:prstGeom prst="rect">
                  <a:avLst/>
                </a:prstGeom>
                <a:noFill/>
                <a:ln>
                  <a:solidFill>
                    <a:srgbClr val="00B05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8" name="テキスト ボックス 17">
                  <a:extLst>
                    <a:ext uri="{FF2B5EF4-FFF2-40B4-BE49-F238E27FC236}">
                      <a16:creationId xmlns:a16="http://schemas.microsoft.com/office/drawing/2014/main" id="{903876B9-5464-41A2-B081-CC0708663803}"/>
                    </a:ext>
                  </a:extLst>
                </xdr:cNvPr>
                <xdr:cNvSpPr txBox="1"/>
              </xdr:nvSpPr>
              <xdr:spPr>
                <a:xfrm>
                  <a:off x="6975822" y="3475158"/>
                  <a:ext cx="2256201" cy="524878"/>
                </a:xfrm>
                <a:prstGeom prst="rect">
                  <a:avLst/>
                </a:prstGeom>
                <a:solidFill>
                  <a:schemeClr val="lt1"/>
                </a:solidFill>
                <a:ln w="25400" cmpd="sng">
                  <a:solidFill>
                    <a:srgbClr val="00B05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noAutofit/>
                </a:bodyPr>
                <a:lstStyle/>
                <a:p>
                  <a:pPr algn="ctr"/>
                  <a:r>
                    <a:rPr kumimoji="1" lang="ja-JP" altLang="en-US" sz="1100">
                      <a:solidFill>
                        <a:srgbClr val="00B050"/>
                      </a:solidFill>
                      <a:latin typeface="BIZ UDゴシック" panose="020B0400000000000000" pitchFamily="49" charset="-128"/>
                      <a:ea typeface="BIZ UDゴシック" panose="020B0400000000000000" pitchFamily="49" charset="-128"/>
                    </a:rPr>
                    <a:t>提出する根拠資料を選択し</a:t>
                  </a:r>
                  <a:endParaRPr kumimoji="1" lang="en-US" altLang="ja-JP" sz="1100">
                    <a:solidFill>
                      <a:srgbClr val="00B050"/>
                    </a:solidFill>
                    <a:latin typeface="BIZ UDゴシック" panose="020B0400000000000000" pitchFamily="49" charset="-128"/>
                    <a:ea typeface="BIZ UDゴシック" panose="020B0400000000000000" pitchFamily="49" charset="-128"/>
                  </a:endParaRPr>
                </a:p>
                <a:p>
                  <a:pPr algn="ctr"/>
                  <a:r>
                    <a:rPr kumimoji="1" lang="ja-JP" altLang="en-US" sz="1100">
                      <a:solidFill>
                        <a:srgbClr val="00B050"/>
                      </a:solidFill>
                      <a:latin typeface="BIZ UDゴシック" panose="020B0400000000000000" pitchFamily="49" charset="-128"/>
                      <a:ea typeface="BIZ UDゴシック" panose="020B0400000000000000" pitchFamily="49" charset="-128"/>
                    </a:rPr>
                    <a:t>「✓」を記載して下さい。</a:t>
                  </a:r>
                </a:p>
              </xdr:txBody>
            </xdr:sp>
            <xdr:sp macro="" textlink="">
              <xdr:nvSpPr>
                <xdr:cNvPr id="19" name="正方形/長方形 18">
                  <a:extLst>
                    <a:ext uri="{FF2B5EF4-FFF2-40B4-BE49-F238E27FC236}">
                      <a16:creationId xmlns:a16="http://schemas.microsoft.com/office/drawing/2014/main" id="{6A602D20-80C8-4C5F-A136-1CA7FA928F2F}"/>
                    </a:ext>
                  </a:extLst>
                </xdr:cNvPr>
                <xdr:cNvSpPr/>
              </xdr:nvSpPr>
              <xdr:spPr>
                <a:xfrm>
                  <a:off x="265043" y="10215950"/>
                  <a:ext cx="8933830" cy="607737"/>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0" name="テキスト ボックス 19">
                  <a:extLst>
                    <a:ext uri="{FF2B5EF4-FFF2-40B4-BE49-F238E27FC236}">
                      <a16:creationId xmlns:a16="http://schemas.microsoft.com/office/drawing/2014/main" id="{822BC48D-3BAE-49AA-867C-2EC905F3368C}"/>
                    </a:ext>
                  </a:extLst>
                </xdr:cNvPr>
                <xdr:cNvSpPr txBox="1"/>
              </xdr:nvSpPr>
              <xdr:spPr>
                <a:xfrm>
                  <a:off x="5851481" y="10810046"/>
                  <a:ext cx="3198305" cy="544856"/>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根拠資料（必須）に記載のない根拠資料を</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提出する場合の記載漏れに注意して下さい。</a:t>
                  </a:r>
                </a:p>
              </xdr:txBody>
            </xdr:sp>
            <xdr:sp macro="" textlink="">
              <xdr:nvSpPr>
                <xdr:cNvPr id="21" name="正方形/長方形 20">
                  <a:extLst>
                    <a:ext uri="{FF2B5EF4-FFF2-40B4-BE49-F238E27FC236}">
                      <a16:creationId xmlns:a16="http://schemas.microsoft.com/office/drawing/2014/main" id="{D70E6934-46A0-4D9B-A268-CF335F0EFE15}"/>
                    </a:ext>
                  </a:extLst>
                </xdr:cNvPr>
                <xdr:cNvSpPr/>
              </xdr:nvSpPr>
              <xdr:spPr>
                <a:xfrm>
                  <a:off x="252764" y="12848626"/>
                  <a:ext cx="522839" cy="1093304"/>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2" name="正方形/長方形 21">
                  <a:extLst>
                    <a:ext uri="{FF2B5EF4-FFF2-40B4-BE49-F238E27FC236}">
                      <a16:creationId xmlns:a16="http://schemas.microsoft.com/office/drawing/2014/main" id="{65983516-A27D-4193-8C89-5B9BA63EF79A}"/>
                    </a:ext>
                  </a:extLst>
                </xdr:cNvPr>
                <xdr:cNvSpPr/>
              </xdr:nvSpPr>
              <xdr:spPr>
                <a:xfrm>
                  <a:off x="318880" y="12044967"/>
                  <a:ext cx="8855144" cy="253655"/>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3" name="テキスト ボックス 22">
                  <a:extLst>
                    <a:ext uri="{FF2B5EF4-FFF2-40B4-BE49-F238E27FC236}">
                      <a16:creationId xmlns:a16="http://schemas.microsoft.com/office/drawing/2014/main" id="{D1C5197E-BDA2-45AC-B3F9-3F2C728F5E6E}"/>
                    </a:ext>
                  </a:extLst>
                </xdr:cNvPr>
                <xdr:cNvSpPr txBox="1"/>
              </xdr:nvSpPr>
              <xdr:spPr>
                <a:xfrm>
                  <a:off x="5717072" y="11822431"/>
                  <a:ext cx="2197206" cy="274245"/>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記載漏れに注意して下さい。</a:t>
                  </a:r>
                </a:p>
              </xdr:txBody>
            </xdr:sp>
            <xdr:sp macro="" textlink="">
              <xdr:nvSpPr>
                <xdr:cNvPr id="24" name="テキスト ボックス 23">
                  <a:extLst>
                    <a:ext uri="{FF2B5EF4-FFF2-40B4-BE49-F238E27FC236}">
                      <a16:creationId xmlns:a16="http://schemas.microsoft.com/office/drawing/2014/main" id="{0E4FFF54-3EE9-48E1-935B-396641D7D5BB}"/>
                    </a:ext>
                  </a:extLst>
                </xdr:cNvPr>
                <xdr:cNvSpPr txBox="1"/>
              </xdr:nvSpPr>
              <xdr:spPr>
                <a:xfrm>
                  <a:off x="7201537" y="12471135"/>
                  <a:ext cx="1964261" cy="518490"/>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内容を確認の上「✓」</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ctr"/>
                  <a:r>
                    <a:rPr kumimoji="1" lang="ja-JP" altLang="en-US" sz="1100">
                      <a:solidFill>
                        <a:srgbClr val="FF0000"/>
                      </a:solidFill>
                      <a:latin typeface="BIZ UDゴシック" panose="020B0400000000000000" pitchFamily="49" charset="-128"/>
                      <a:ea typeface="BIZ UDゴシック" panose="020B0400000000000000" pitchFamily="49" charset="-128"/>
                    </a:rPr>
                    <a:t>を記載して下さい。</a:t>
                  </a:r>
                </a:p>
              </xdr:txBody>
            </xdr:sp>
            <xdr:sp macro="" textlink="">
              <xdr:nvSpPr>
                <xdr:cNvPr id="25" name="矢印: 上向き折線 24">
                  <a:extLst>
                    <a:ext uri="{FF2B5EF4-FFF2-40B4-BE49-F238E27FC236}">
                      <a16:creationId xmlns:a16="http://schemas.microsoft.com/office/drawing/2014/main" id="{1EFDE647-B617-4C9B-AB47-8408E36E5FFD}"/>
                    </a:ext>
                  </a:extLst>
                </xdr:cNvPr>
                <xdr:cNvSpPr/>
              </xdr:nvSpPr>
              <xdr:spPr>
                <a:xfrm rot="5400000" flipH="1">
                  <a:off x="3721650" y="9352997"/>
                  <a:ext cx="271867" cy="6621607"/>
                </a:xfrm>
                <a:prstGeom prst="bentUpArrow">
                  <a:avLst>
                    <a:gd name="adj1" fmla="val 31681"/>
                    <a:gd name="adj2" fmla="val 35938"/>
                    <a:gd name="adj3" fmla="val 50000"/>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6" name="矢印: 上向き折線 25">
                  <a:extLst>
                    <a:ext uri="{FF2B5EF4-FFF2-40B4-BE49-F238E27FC236}">
                      <a16:creationId xmlns:a16="http://schemas.microsoft.com/office/drawing/2014/main" id="{0654209D-6605-4865-8BD2-088272574E6D}"/>
                    </a:ext>
                  </a:extLst>
                </xdr:cNvPr>
                <xdr:cNvSpPr/>
              </xdr:nvSpPr>
              <xdr:spPr>
                <a:xfrm rot="5400000" flipH="1">
                  <a:off x="7679971" y="3077534"/>
                  <a:ext cx="131590" cy="2097766"/>
                </a:xfrm>
                <a:prstGeom prst="bentUpArrow">
                  <a:avLst>
                    <a:gd name="adj1" fmla="val 38699"/>
                    <a:gd name="adj2" fmla="val 37455"/>
                    <a:gd name="adj3" fmla="val 50000"/>
                  </a:avLst>
                </a:prstGeom>
                <a:noFill/>
                <a:ln w="127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7" name="矢印: 上向き折線 26">
                  <a:extLst>
                    <a:ext uri="{FF2B5EF4-FFF2-40B4-BE49-F238E27FC236}">
                      <a16:creationId xmlns:a16="http://schemas.microsoft.com/office/drawing/2014/main" id="{CC18599C-EF35-449E-89A5-85F0559A3FEE}"/>
                    </a:ext>
                  </a:extLst>
                </xdr:cNvPr>
                <xdr:cNvSpPr/>
              </xdr:nvSpPr>
              <xdr:spPr>
                <a:xfrm rot="5400000" flipH="1">
                  <a:off x="7679971" y="4117603"/>
                  <a:ext cx="131590" cy="2097766"/>
                </a:xfrm>
                <a:prstGeom prst="bentUpArrow">
                  <a:avLst>
                    <a:gd name="adj1" fmla="val 38699"/>
                    <a:gd name="adj2" fmla="val 37455"/>
                    <a:gd name="adj3" fmla="val 50000"/>
                  </a:avLst>
                </a:prstGeom>
                <a:noFill/>
                <a:ln w="127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8" name="矢印: 上向き折線 27">
                  <a:extLst>
                    <a:ext uri="{FF2B5EF4-FFF2-40B4-BE49-F238E27FC236}">
                      <a16:creationId xmlns:a16="http://schemas.microsoft.com/office/drawing/2014/main" id="{564029BE-8BBE-4E09-9556-A0DD26273BA7}"/>
                    </a:ext>
                  </a:extLst>
                </xdr:cNvPr>
                <xdr:cNvSpPr/>
              </xdr:nvSpPr>
              <xdr:spPr>
                <a:xfrm rot="5400000" flipH="1">
                  <a:off x="7679971" y="4639778"/>
                  <a:ext cx="131590" cy="2097766"/>
                </a:xfrm>
                <a:prstGeom prst="bentUpArrow">
                  <a:avLst>
                    <a:gd name="adj1" fmla="val 38699"/>
                    <a:gd name="adj2" fmla="val 37455"/>
                    <a:gd name="adj3" fmla="val 50000"/>
                  </a:avLst>
                </a:prstGeom>
                <a:noFill/>
                <a:ln w="127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grpSp>
        <xdr:sp macro="" textlink="">
          <xdr:nvSpPr>
            <xdr:cNvPr id="5" name="矢印: 上向き折線 4">
              <a:extLst>
                <a:ext uri="{FF2B5EF4-FFF2-40B4-BE49-F238E27FC236}">
                  <a16:creationId xmlns:a16="http://schemas.microsoft.com/office/drawing/2014/main" id="{3127640C-5F51-42CA-94C4-0CF7915D2B15}"/>
                </a:ext>
              </a:extLst>
            </xdr:cNvPr>
            <xdr:cNvSpPr/>
          </xdr:nvSpPr>
          <xdr:spPr>
            <a:xfrm>
              <a:off x="6745536" y="4053609"/>
              <a:ext cx="2241094" cy="5097701"/>
            </a:xfrm>
            <a:prstGeom prst="bentUpArrow">
              <a:avLst>
                <a:gd name="adj1" fmla="val 4051"/>
                <a:gd name="adj2" fmla="val 4098"/>
                <a:gd name="adj3" fmla="val 4191"/>
              </a:avLst>
            </a:prstGeom>
            <a:noFill/>
            <a:ln w="127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 name="テキスト ボックス 1">
            <a:extLst>
              <a:ext uri="{FF2B5EF4-FFF2-40B4-BE49-F238E27FC236}">
                <a16:creationId xmlns:a16="http://schemas.microsoft.com/office/drawing/2014/main" id="{EB258943-7AE5-498E-93EC-B98EE5D9E712}"/>
              </a:ext>
            </a:extLst>
          </xdr:cNvPr>
          <xdr:cNvSpPr txBox="1"/>
        </xdr:nvSpPr>
        <xdr:spPr>
          <a:xfrm>
            <a:off x="600075" y="1"/>
            <a:ext cx="2934114" cy="514350"/>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記載例</a:t>
            </a: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38735</xdr:colOff>
      <xdr:row>2</xdr:row>
      <xdr:rowOff>40789</xdr:rowOff>
    </xdr:from>
    <xdr:to>
      <xdr:col>13</xdr:col>
      <xdr:colOff>641</xdr:colOff>
      <xdr:row>65</xdr:row>
      <xdr:rowOff>262629</xdr:rowOff>
    </xdr:to>
    <xdr:grpSp>
      <xdr:nvGrpSpPr>
        <xdr:cNvPr id="3" name="グループ化 2">
          <a:extLst>
            <a:ext uri="{FF2B5EF4-FFF2-40B4-BE49-F238E27FC236}">
              <a16:creationId xmlns:a16="http://schemas.microsoft.com/office/drawing/2014/main" id="{708FB4B9-5DD4-4442-8BEC-3244D09C1370}"/>
            </a:ext>
          </a:extLst>
        </xdr:cNvPr>
        <xdr:cNvGrpSpPr/>
      </xdr:nvGrpSpPr>
      <xdr:grpSpPr>
        <a:xfrm>
          <a:off x="38735" y="476218"/>
          <a:ext cx="10221692" cy="16904197"/>
          <a:chOff x="38735" y="489024"/>
          <a:chExt cx="10226494" cy="16750517"/>
        </a:xfrm>
      </xdr:grpSpPr>
      <xdr:sp macro="" textlink="">
        <xdr:nvSpPr>
          <xdr:cNvPr id="2" name="テキスト ボックス 1">
            <a:extLst>
              <a:ext uri="{FF2B5EF4-FFF2-40B4-BE49-F238E27FC236}">
                <a16:creationId xmlns:a16="http://schemas.microsoft.com/office/drawing/2014/main" id="{00000000-0008-0000-0A00-000002000000}"/>
              </a:ext>
            </a:extLst>
          </xdr:cNvPr>
          <xdr:cNvSpPr txBox="1"/>
        </xdr:nvSpPr>
        <xdr:spPr>
          <a:xfrm>
            <a:off x="221803" y="489024"/>
            <a:ext cx="7372675" cy="239307"/>
          </a:xfrm>
          <a:prstGeom prst="rect">
            <a:avLst/>
          </a:prstGeom>
          <a:solidFill>
            <a:schemeClr val="lt1"/>
          </a:solidFill>
          <a:ln w="12700" cmpd="sng">
            <a:solidFill>
              <a:srgbClr val="FF0000"/>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chorCtr="1">
            <a:noAutofit/>
          </a:bodyPr>
          <a:lstStyle/>
          <a:p>
            <a:pPr algn="l"/>
            <a:r>
              <a:rPr kumimoji="1" lang="ja-JP" altLang="en-US" sz="1100" b="1">
                <a:solidFill>
                  <a:srgbClr val="FF0000"/>
                </a:solidFill>
              </a:rPr>
              <a:t>注１）「工事番号」、「工事名」、「許可番号」、「会社名」、「作成者」「追加資料の提出意思」欄はすべて記載してください。</a:t>
            </a:r>
          </a:p>
        </xdr:txBody>
      </xdr:sp>
      <xdr:sp macro="" textlink="">
        <xdr:nvSpPr>
          <xdr:cNvPr id="4" name="テキスト ボックス 3">
            <a:extLst>
              <a:ext uri="{FF2B5EF4-FFF2-40B4-BE49-F238E27FC236}">
                <a16:creationId xmlns:a16="http://schemas.microsoft.com/office/drawing/2014/main" id="{00000000-0008-0000-0A00-000004000000}"/>
              </a:ext>
            </a:extLst>
          </xdr:cNvPr>
          <xdr:cNvSpPr txBox="1"/>
        </xdr:nvSpPr>
        <xdr:spPr>
          <a:xfrm>
            <a:off x="38735" y="748554"/>
            <a:ext cx="10226494" cy="1055593"/>
          </a:xfrm>
          <a:prstGeom prst="rect">
            <a:avLst/>
          </a:prstGeom>
          <a:noFill/>
          <a:ln w="31750" cmpd="sng">
            <a:solidFill>
              <a:srgbClr val="FF0000"/>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7" name="テキスト ボックス 6">
            <a:extLst>
              <a:ext uri="{FF2B5EF4-FFF2-40B4-BE49-F238E27FC236}">
                <a16:creationId xmlns:a16="http://schemas.microsoft.com/office/drawing/2014/main" id="{00000000-0008-0000-0A00-000007000000}"/>
              </a:ext>
            </a:extLst>
          </xdr:cNvPr>
          <xdr:cNvSpPr txBox="1"/>
        </xdr:nvSpPr>
        <xdr:spPr>
          <a:xfrm>
            <a:off x="5945085" y="1870791"/>
            <a:ext cx="4168197" cy="421839"/>
          </a:xfrm>
          <a:prstGeom prst="rect">
            <a:avLst/>
          </a:prstGeom>
          <a:solidFill>
            <a:schemeClr val="lt1">
              <a:alpha val="75000"/>
            </a:schemeClr>
          </a:solidFill>
          <a:ln w="12700" cmpd="sng">
            <a:solidFill>
              <a:srgbClr val="FF0000"/>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pPr>
              <a:lnSpc>
                <a:spcPts val="1300"/>
              </a:lnSpc>
            </a:pPr>
            <a:r>
              <a:rPr kumimoji="1" lang="ja-JP" altLang="en-US" sz="1100" b="1">
                <a:solidFill>
                  <a:srgbClr val="FF0000"/>
                </a:solidFill>
              </a:rPr>
              <a:t>注２）すべての「評価内容」欄を記載してください。</a:t>
            </a:r>
            <a:endParaRPr kumimoji="1" lang="en-US" altLang="ja-JP" sz="1100" b="1">
              <a:solidFill>
                <a:srgbClr val="FF0000"/>
              </a:solidFill>
            </a:endParaRPr>
          </a:p>
          <a:p>
            <a:pPr>
              <a:lnSpc>
                <a:spcPts val="1300"/>
              </a:lnSpc>
            </a:pPr>
            <a:r>
              <a:rPr kumimoji="1" lang="ja-JP" altLang="en-US" sz="1100" b="1">
                <a:solidFill>
                  <a:srgbClr val="FF0000"/>
                </a:solidFill>
              </a:rPr>
              <a:t>なお、記載にあたっては記載事項をよく確認してください。</a:t>
            </a:r>
          </a:p>
        </xdr:txBody>
      </xdr:sp>
      <xdr:sp macro="" textlink="">
        <xdr:nvSpPr>
          <xdr:cNvPr id="12" name="テキスト ボックス 11">
            <a:extLst>
              <a:ext uri="{FF2B5EF4-FFF2-40B4-BE49-F238E27FC236}">
                <a16:creationId xmlns:a16="http://schemas.microsoft.com/office/drawing/2014/main" id="{00000000-0008-0000-0A00-00000C000000}"/>
              </a:ext>
            </a:extLst>
          </xdr:cNvPr>
          <xdr:cNvSpPr txBox="1"/>
        </xdr:nvSpPr>
        <xdr:spPr>
          <a:xfrm>
            <a:off x="8261089" y="16113909"/>
            <a:ext cx="1921165" cy="995489"/>
          </a:xfrm>
          <a:prstGeom prst="rect">
            <a:avLst/>
          </a:prstGeom>
          <a:solidFill>
            <a:schemeClr val="lt1">
              <a:alpha val="75000"/>
            </a:schemeClr>
          </a:solidFill>
          <a:ln w="12700" cmpd="sng">
            <a:solidFill>
              <a:srgbClr val="FF0000"/>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pPr>
              <a:lnSpc>
                <a:spcPts val="1300"/>
              </a:lnSpc>
            </a:pPr>
            <a:r>
              <a:rPr kumimoji="1" lang="ja-JP" altLang="en-US" sz="1100" b="1">
                <a:solidFill>
                  <a:srgbClr val="FF0000"/>
                </a:solidFill>
              </a:rPr>
              <a:t>注３）「小計」、「加算点」欄に計算間違いがないか、よく確認してください。</a:t>
            </a:r>
          </a:p>
        </xdr:txBody>
      </xdr:sp>
      <xdr:sp macro="" textlink="">
        <xdr:nvSpPr>
          <xdr:cNvPr id="13" name="テキスト ボックス 12">
            <a:extLst>
              <a:ext uri="{FF2B5EF4-FFF2-40B4-BE49-F238E27FC236}">
                <a16:creationId xmlns:a16="http://schemas.microsoft.com/office/drawing/2014/main" id="{00000000-0008-0000-0A00-00000D000000}"/>
              </a:ext>
            </a:extLst>
          </xdr:cNvPr>
          <xdr:cNvSpPr txBox="1"/>
        </xdr:nvSpPr>
        <xdr:spPr>
          <a:xfrm>
            <a:off x="7310716" y="15934989"/>
            <a:ext cx="858722" cy="1304552"/>
          </a:xfrm>
          <a:prstGeom prst="rect">
            <a:avLst/>
          </a:prstGeom>
          <a:noFill/>
          <a:ln w="31750" cmpd="sng">
            <a:solidFill>
              <a:srgbClr val="FF0000"/>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10" name="テキスト ボックス 9">
            <a:extLst>
              <a:ext uri="{FF2B5EF4-FFF2-40B4-BE49-F238E27FC236}">
                <a16:creationId xmlns:a16="http://schemas.microsoft.com/office/drawing/2014/main" id="{E0801263-9176-4A54-8C1A-8B9500EFEBB5}"/>
              </a:ext>
            </a:extLst>
          </xdr:cNvPr>
          <xdr:cNvSpPr txBox="1"/>
        </xdr:nvSpPr>
        <xdr:spPr>
          <a:xfrm>
            <a:off x="6661653" y="2590994"/>
            <a:ext cx="1478689" cy="13281408"/>
          </a:xfrm>
          <a:prstGeom prst="rect">
            <a:avLst/>
          </a:prstGeom>
          <a:noFill/>
          <a:ln w="31750" cmpd="sng">
            <a:solidFill>
              <a:srgbClr val="FF0000"/>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86968</xdr:rowOff>
    </xdr:from>
    <xdr:to>
      <xdr:col>30</xdr:col>
      <xdr:colOff>267920</xdr:colOff>
      <xdr:row>51</xdr:row>
      <xdr:rowOff>120513</xdr:rowOff>
    </xdr:to>
    <xdr:grpSp>
      <xdr:nvGrpSpPr>
        <xdr:cNvPr id="3" name="グループ化 2">
          <a:extLst>
            <a:ext uri="{FF2B5EF4-FFF2-40B4-BE49-F238E27FC236}">
              <a16:creationId xmlns:a16="http://schemas.microsoft.com/office/drawing/2014/main" id="{2CB7433E-FA7B-444C-A08B-565252014F55}"/>
            </a:ext>
          </a:extLst>
        </xdr:cNvPr>
        <xdr:cNvGrpSpPr/>
      </xdr:nvGrpSpPr>
      <xdr:grpSpPr>
        <a:xfrm>
          <a:off x="0" y="86968"/>
          <a:ext cx="13670956" cy="8755724"/>
          <a:chOff x="0" y="86968"/>
          <a:chExt cx="13685746" cy="8722002"/>
        </a:xfrm>
      </xdr:grpSpPr>
      <xdr:sp macro="" textlink="">
        <xdr:nvSpPr>
          <xdr:cNvPr id="2" name="テキスト ボックス 1">
            <a:extLst>
              <a:ext uri="{FF2B5EF4-FFF2-40B4-BE49-F238E27FC236}">
                <a16:creationId xmlns:a16="http://schemas.microsoft.com/office/drawing/2014/main" id="{0D463E67-0F03-4D7A-8540-DDC7B35E9F73}"/>
              </a:ext>
            </a:extLst>
          </xdr:cNvPr>
          <xdr:cNvSpPr txBox="1"/>
        </xdr:nvSpPr>
        <xdr:spPr>
          <a:xfrm>
            <a:off x="4334290" y="124239"/>
            <a:ext cx="2043319" cy="372717"/>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記載例</a:t>
            </a: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grpSp>
        <xdr:nvGrpSpPr>
          <xdr:cNvPr id="35" name="グループ化 34">
            <a:extLst>
              <a:ext uri="{FF2B5EF4-FFF2-40B4-BE49-F238E27FC236}">
                <a16:creationId xmlns:a16="http://schemas.microsoft.com/office/drawing/2014/main" id="{AC0891EA-4C77-4403-A448-52231D2F7FDE}"/>
              </a:ext>
            </a:extLst>
          </xdr:cNvPr>
          <xdr:cNvGrpSpPr/>
        </xdr:nvGrpSpPr>
        <xdr:grpSpPr>
          <a:xfrm>
            <a:off x="0" y="86968"/>
            <a:ext cx="13685746" cy="8722002"/>
            <a:chOff x="11204" y="104775"/>
            <a:chExt cx="13685746" cy="8734425"/>
          </a:xfrm>
        </xdr:grpSpPr>
        <xdr:grpSp>
          <xdr:nvGrpSpPr>
            <xdr:cNvPr id="36" name="グループ化 35">
              <a:extLst>
                <a:ext uri="{FF2B5EF4-FFF2-40B4-BE49-F238E27FC236}">
                  <a16:creationId xmlns:a16="http://schemas.microsoft.com/office/drawing/2014/main" id="{0E54CEA3-BE34-4692-B948-28FFDA35D5A0}"/>
                </a:ext>
              </a:extLst>
            </xdr:cNvPr>
            <xdr:cNvGrpSpPr/>
          </xdr:nvGrpSpPr>
          <xdr:grpSpPr>
            <a:xfrm>
              <a:off x="11204" y="104775"/>
              <a:ext cx="13685746" cy="8734425"/>
              <a:chOff x="11204" y="104775"/>
              <a:chExt cx="13685746" cy="8734425"/>
            </a:xfrm>
          </xdr:grpSpPr>
          <xdr:sp macro="" textlink="">
            <xdr:nvSpPr>
              <xdr:cNvPr id="39" name="正方形/長方形 38">
                <a:extLst>
                  <a:ext uri="{FF2B5EF4-FFF2-40B4-BE49-F238E27FC236}">
                    <a16:creationId xmlns:a16="http://schemas.microsoft.com/office/drawing/2014/main" id="{C6422D10-5125-4F14-ADF6-901A22C121F7}"/>
                  </a:ext>
                </a:extLst>
              </xdr:cNvPr>
              <xdr:cNvSpPr/>
            </xdr:nvSpPr>
            <xdr:spPr>
              <a:xfrm>
                <a:off x="11706225" y="2400300"/>
                <a:ext cx="1990725" cy="1914525"/>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40" name="グループ化 39">
                <a:extLst>
                  <a:ext uri="{FF2B5EF4-FFF2-40B4-BE49-F238E27FC236}">
                    <a16:creationId xmlns:a16="http://schemas.microsoft.com/office/drawing/2014/main" id="{3E217A59-E1A6-4F4E-A910-89D736F3F451}"/>
                  </a:ext>
                </a:extLst>
              </xdr:cNvPr>
              <xdr:cNvGrpSpPr/>
            </xdr:nvGrpSpPr>
            <xdr:grpSpPr>
              <a:xfrm>
                <a:off x="11204" y="104775"/>
                <a:ext cx="13650367" cy="8734425"/>
                <a:chOff x="11204" y="104775"/>
                <a:chExt cx="13637943" cy="8736483"/>
              </a:xfrm>
            </xdr:grpSpPr>
            <xdr:sp macro="" textlink="">
              <xdr:nvSpPr>
                <xdr:cNvPr id="41" name="正方形/長方形 40">
                  <a:extLst>
                    <a:ext uri="{FF2B5EF4-FFF2-40B4-BE49-F238E27FC236}">
                      <a16:creationId xmlns:a16="http://schemas.microsoft.com/office/drawing/2014/main" id="{FE33B2A6-C9E6-4747-A5AC-591EF36DF73D}"/>
                    </a:ext>
                  </a:extLst>
                </xdr:cNvPr>
                <xdr:cNvSpPr/>
              </xdr:nvSpPr>
              <xdr:spPr>
                <a:xfrm>
                  <a:off x="11204" y="827018"/>
                  <a:ext cx="2386197" cy="293619"/>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2" name="テキスト ボックス 41">
                  <a:extLst>
                    <a:ext uri="{FF2B5EF4-FFF2-40B4-BE49-F238E27FC236}">
                      <a16:creationId xmlns:a16="http://schemas.microsoft.com/office/drawing/2014/main" id="{3C2C5398-C976-4832-8239-428AC3BF6D33}"/>
                    </a:ext>
                  </a:extLst>
                </xdr:cNvPr>
                <xdr:cNvSpPr txBox="1"/>
              </xdr:nvSpPr>
              <xdr:spPr>
                <a:xfrm>
                  <a:off x="595737" y="104775"/>
                  <a:ext cx="4019137" cy="560318"/>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入札参加資格の要件として「同種工事の施工実績」</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を設定している場合には、表示していません。</a:t>
                  </a:r>
                </a:p>
              </xdr:txBody>
            </xdr:sp>
            <xdr:sp macro="" textlink="">
              <xdr:nvSpPr>
                <xdr:cNvPr id="43" name="矢印: 上向き折線 42">
                  <a:extLst>
                    <a:ext uri="{FF2B5EF4-FFF2-40B4-BE49-F238E27FC236}">
                      <a16:creationId xmlns:a16="http://schemas.microsoft.com/office/drawing/2014/main" id="{8B90BFA8-5D68-41F1-A7F6-3990ACEB1A27}"/>
                    </a:ext>
                  </a:extLst>
                </xdr:cNvPr>
                <xdr:cNvSpPr/>
              </xdr:nvSpPr>
              <xdr:spPr>
                <a:xfrm rot="5400000" flipH="1">
                  <a:off x="79427" y="275018"/>
                  <a:ext cx="506409" cy="484118"/>
                </a:xfrm>
                <a:prstGeom prst="bentUpArrow">
                  <a:avLst>
                    <a:gd name="adj1" fmla="val 19007"/>
                    <a:gd name="adj2" fmla="val 25000"/>
                    <a:gd name="adj3" fmla="val 25000"/>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4" name="正方形/長方形 43">
                  <a:extLst>
                    <a:ext uri="{FF2B5EF4-FFF2-40B4-BE49-F238E27FC236}">
                      <a16:creationId xmlns:a16="http://schemas.microsoft.com/office/drawing/2014/main" id="{0C79F11E-3155-4E70-B5BE-DAF28BB86219}"/>
                    </a:ext>
                  </a:extLst>
                </xdr:cNvPr>
                <xdr:cNvSpPr/>
              </xdr:nvSpPr>
              <xdr:spPr>
                <a:xfrm>
                  <a:off x="10869266" y="2410368"/>
                  <a:ext cx="520976" cy="1887063"/>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5" name="テキスト ボックス 44">
                  <a:extLst>
                    <a:ext uri="{FF2B5EF4-FFF2-40B4-BE49-F238E27FC236}">
                      <a16:creationId xmlns:a16="http://schemas.microsoft.com/office/drawing/2014/main" id="{DD7AD7B9-9448-4FE7-B302-2217FF328137}"/>
                    </a:ext>
                  </a:extLst>
                </xdr:cNvPr>
                <xdr:cNvSpPr txBox="1"/>
              </xdr:nvSpPr>
              <xdr:spPr>
                <a:xfrm>
                  <a:off x="10303566" y="1941739"/>
                  <a:ext cx="3318368" cy="560911"/>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記載した「工事成績」を自動で評価範囲に</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記載しますので、確認して下さい。</a:t>
                  </a:r>
                </a:p>
              </xdr:txBody>
            </xdr:sp>
            <xdr:sp macro="" textlink="">
              <xdr:nvSpPr>
                <xdr:cNvPr id="46" name="正方形/長方形 45">
                  <a:extLst>
                    <a:ext uri="{FF2B5EF4-FFF2-40B4-BE49-F238E27FC236}">
                      <a16:creationId xmlns:a16="http://schemas.microsoft.com/office/drawing/2014/main" id="{6AE0EC71-CBDD-4A39-B276-6D0DF1742D7E}"/>
                    </a:ext>
                  </a:extLst>
                </xdr:cNvPr>
                <xdr:cNvSpPr/>
              </xdr:nvSpPr>
              <xdr:spPr>
                <a:xfrm>
                  <a:off x="8528130" y="1524000"/>
                  <a:ext cx="3849638" cy="367393"/>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7" name="テキスト ボックス 46">
                  <a:extLst>
                    <a:ext uri="{FF2B5EF4-FFF2-40B4-BE49-F238E27FC236}">
                      <a16:creationId xmlns:a16="http://schemas.microsoft.com/office/drawing/2014/main" id="{B82348D2-7BCE-4B82-8049-0D31F0FC44E8}"/>
                    </a:ext>
                  </a:extLst>
                </xdr:cNvPr>
                <xdr:cNvSpPr txBox="1"/>
              </xdr:nvSpPr>
              <xdr:spPr>
                <a:xfrm>
                  <a:off x="6804516" y="1996109"/>
                  <a:ext cx="2708653" cy="506541"/>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同種工事であることが確認できる</a:t>
                  </a:r>
                  <a:endParaRPr kumimoji="1" lang="en-US" altLang="ja-JP" sz="1100" i="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i="0">
                      <a:solidFill>
                        <a:srgbClr val="FF0000"/>
                      </a:solidFill>
                      <a:latin typeface="BIZ UDゴシック" panose="020B0400000000000000" pitchFamily="49" charset="-128"/>
                      <a:ea typeface="BIZ UDゴシック" panose="020B0400000000000000" pitchFamily="49" charset="-128"/>
                    </a:rPr>
                    <a:t>内容を記載して下さい。</a:t>
                  </a:r>
                </a:p>
              </xdr:txBody>
            </xdr:sp>
            <xdr:sp macro="" textlink="">
              <xdr:nvSpPr>
                <xdr:cNvPr id="48" name="正方形/長方形 47">
                  <a:extLst>
                    <a:ext uri="{FF2B5EF4-FFF2-40B4-BE49-F238E27FC236}">
                      <a16:creationId xmlns:a16="http://schemas.microsoft.com/office/drawing/2014/main" id="{2ECAB83F-3F55-4EB2-8D7A-22BE1EC0286D}"/>
                    </a:ext>
                  </a:extLst>
                </xdr:cNvPr>
                <xdr:cNvSpPr/>
              </xdr:nvSpPr>
              <xdr:spPr>
                <a:xfrm>
                  <a:off x="7879128" y="836544"/>
                  <a:ext cx="5770019" cy="30645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9" name="正方形/長方形 48">
                  <a:extLst>
                    <a:ext uri="{FF2B5EF4-FFF2-40B4-BE49-F238E27FC236}">
                      <a16:creationId xmlns:a16="http://schemas.microsoft.com/office/drawing/2014/main" id="{850FFBE0-BA08-4EE1-B9C3-BA4069CD7E11}"/>
                    </a:ext>
                  </a:extLst>
                </xdr:cNvPr>
                <xdr:cNvSpPr/>
              </xdr:nvSpPr>
              <xdr:spPr>
                <a:xfrm>
                  <a:off x="44334" y="6467474"/>
                  <a:ext cx="2862862" cy="293619"/>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0" name="テキスト ボックス 49">
                  <a:extLst>
                    <a:ext uri="{FF2B5EF4-FFF2-40B4-BE49-F238E27FC236}">
                      <a16:creationId xmlns:a16="http://schemas.microsoft.com/office/drawing/2014/main" id="{34F29C93-C726-45E7-86C5-30A19B17BE1A}"/>
                    </a:ext>
                  </a:extLst>
                </xdr:cNvPr>
                <xdr:cNvSpPr txBox="1"/>
              </xdr:nvSpPr>
              <xdr:spPr>
                <a:xfrm>
                  <a:off x="5399431" y="6763993"/>
                  <a:ext cx="4019137" cy="375616"/>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発注者が設定している場合のみ表示しています。</a:t>
                  </a:r>
                </a:p>
              </xdr:txBody>
            </xdr:sp>
            <xdr:sp macro="" textlink="">
              <xdr:nvSpPr>
                <xdr:cNvPr id="51" name="矢印: 上向き折線 50">
                  <a:extLst>
                    <a:ext uri="{FF2B5EF4-FFF2-40B4-BE49-F238E27FC236}">
                      <a16:creationId xmlns:a16="http://schemas.microsoft.com/office/drawing/2014/main" id="{1A838D5E-BEBE-4A53-ABB6-080FA09070E7}"/>
                    </a:ext>
                  </a:extLst>
                </xdr:cNvPr>
                <xdr:cNvSpPr/>
              </xdr:nvSpPr>
              <xdr:spPr>
                <a:xfrm flipV="1">
                  <a:off x="2956891" y="6526695"/>
                  <a:ext cx="4025348" cy="207066"/>
                </a:xfrm>
                <a:prstGeom prst="bentUpArrow">
                  <a:avLst>
                    <a:gd name="adj1" fmla="val 39608"/>
                    <a:gd name="adj2" fmla="val 50000"/>
                    <a:gd name="adj3" fmla="val 31724"/>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2" name="矢印: 上向き折線 51">
                  <a:extLst>
                    <a:ext uri="{FF2B5EF4-FFF2-40B4-BE49-F238E27FC236}">
                      <a16:creationId xmlns:a16="http://schemas.microsoft.com/office/drawing/2014/main" id="{8C0B9C36-7731-4111-B507-20BFDEE1A19B}"/>
                    </a:ext>
                  </a:extLst>
                </xdr:cNvPr>
                <xdr:cNvSpPr/>
              </xdr:nvSpPr>
              <xdr:spPr>
                <a:xfrm rot="10800000">
                  <a:off x="7926457" y="1623391"/>
                  <a:ext cx="530086" cy="339587"/>
                </a:xfrm>
                <a:prstGeom prst="bentUpArrow">
                  <a:avLst>
                    <a:gd name="adj1" fmla="val 20290"/>
                    <a:gd name="adj2" fmla="val 25835"/>
                    <a:gd name="adj3" fmla="val 33019"/>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3" name="矢印: 上下 52">
                  <a:extLst>
                    <a:ext uri="{FF2B5EF4-FFF2-40B4-BE49-F238E27FC236}">
                      <a16:creationId xmlns:a16="http://schemas.microsoft.com/office/drawing/2014/main" id="{71D4C9A9-6BEE-49AB-B4F3-409EDE93CDF1}"/>
                    </a:ext>
                  </a:extLst>
                </xdr:cNvPr>
                <xdr:cNvSpPr/>
              </xdr:nvSpPr>
              <xdr:spPr>
                <a:xfrm>
                  <a:off x="9640957" y="1159565"/>
                  <a:ext cx="115956" cy="339587"/>
                </a:xfrm>
                <a:prstGeom prst="upDown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4" name="矢印: 上下 53">
                  <a:extLst>
                    <a:ext uri="{FF2B5EF4-FFF2-40B4-BE49-F238E27FC236}">
                      <a16:creationId xmlns:a16="http://schemas.microsoft.com/office/drawing/2014/main" id="{01448F5B-78CC-49D6-8264-3436F2BE72EF}"/>
                    </a:ext>
                  </a:extLst>
                </xdr:cNvPr>
                <xdr:cNvSpPr/>
              </xdr:nvSpPr>
              <xdr:spPr>
                <a:xfrm rot="5400000">
                  <a:off x="11475166" y="2495779"/>
                  <a:ext cx="138696" cy="300231"/>
                </a:xfrm>
                <a:prstGeom prst="upDown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5" name="正方形/長方形 54">
                  <a:extLst>
                    <a:ext uri="{FF2B5EF4-FFF2-40B4-BE49-F238E27FC236}">
                      <a16:creationId xmlns:a16="http://schemas.microsoft.com/office/drawing/2014/main" id="{736E158B-2AF3-4DE1-B831-C3AD356F681F}"/>
                    </a:ext>
                  </a:extLst>
                </xdr:cNvPr>
                <xdr:cNvSpPr/>
              </xdr:nvSpPr>
              <xdr:spPr>
                <a:xfrm>
                  <a:off x="44334" y="8525358"/>
                  <a:ext cx="973924" cy="315900"/>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4" name="正方形/長方形 23">
                  <a:extLst>
                    <a:ext uri="{FF2B5EF4-FFF2-40B4-BE49-F238E27FC236}">
                      <a16:creationId xmlns:a16="http://schemas.microsoft.com/office/drawing/2014/main" id="{6B993F2F-50EA-4D1C-B980-C673E5647C88}"/>
                    </a:ext>
                  </a:extLst>
                </xdr:cNvPr>
                <xdr:cNvSpPr/>
              </xdr:nvSpPr>
              <xdr:spPr>
                <a:xfrm>
                  <a:off x="6058101" y="5160134"/>
                  <a:ext cx="984944" cy="773941"/>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5" name="テキスト ボックス 24">
                  <a:extLst>
                    <a:ext uri="{FF2B5EF4-FFF2-40B4-BE49-F238E27FC236}">
                      <a16:creationId xmlns:a16="http://schemas.microsoft.com/office/drawing/2014/main" id="{FB440AC2-B6C3-4C16-A5AA-0FC48BA0723D}"/>
                    </a:ext>
                  </a:extLst>
                </xdr:cNvPr>
                <xdr:cNvSpPr txBox="1"/>
              </xdr:nvSpPr>
              <xdr:spPr>
                <a:xfrm>
                  <a:off x="1779636" y="4368793"/>
                  <a:ext cx="4582711" cy="375616"/>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入札参加申込期限日において有効な建設工事入札参加資格</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者名簿（個票）に登録された点数を記載して下さい。</a:t>
                  </a:r>
                </a:p>
              </xdr:txBody>
            </xdr:sp>
            <xdr:sp macro="" textlink="">
              <xdr:nvSpPr>
                <xdr:cNvPr id="26" name="矢印: 上向き折線 25">
                  <a:extLst>
                    <a:ext uri="{FF2B5EF4-FFF2-40B4-BE49-F238E27FC236}">
                      <a16:creationId xmlns:a16="http://schemas.microsoft.com/office/drawing/2014/main" id="{4EBA06A7-727F-4C4E-85B1-249DD28A9E66}"/>
                    </a:ext>
                  </a:extLst>
                </xdr:cNvPr>
                <xdr:cNvSpPr/>
              </xdr:nvSpPr>
              <xdr:spPr>
                <a:xfrm rot="16200000">
                  <a:off x="6341122" y="4512143"/>
                  <a:ext cx="637570" cy="526789"/>
                </a:xfrm>
                <a:prstGeom prst="bentUpArrow">
                  <a:avLst>
                    <a:gd name="adj1" fmla="val 14875"/>
                    <a:gd name="adj2" fmla="val 17713"/>
                    <a:gd name="adj3" fmla="val 27604"/>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grpSp>
        <xdr:sp macro="" textlink="">
          <xdr:nvSpPr>
            <xdr:cNvPr id="37" name="テキスト ボックス 36">
              <a:extLst>
                <a:ext uri="{FF2B5EF4-FFF2-40B4-BE49-F238E27FC236}">
                  <a16:creationId xmlns:a16="http://schemas.microsoft.com/office/drawing/2014/main" id="{BAFD814B-319C-4264-A0AE-4BC9DB8C8206}"/>
                </a:ext>
              </a:extLst>
            </xdr:cNvPr>
            <xdr:cNvSpPr txBox="1"/>
          </xdr:nvSpPr>
          <xdr:spPr>
            <a:xfrm>
              <a:off x="1089305" y="7903355"/>
              <a:ext cx="4959070" cy="329355"/>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「該当あり」を選択した場合に自動で「○」を記載します。</a:t>
              </a:r>
            </a:p>
          </xdr:txBody>
        </xdr:sp>
        <xdr:sp macro="" textlink="">
          <xdr:nvSpPr>
            <xdr:cNvPr id="38" name="矢印: 上向き折線 37">
              <a:extLst>
                <a:ext uri="{FF2B5EF4-FFF2-40B4-BE49-F238E27FC236}">
                  <a16:creationId xmlns:a16="http://schemas.microsoft.com/office/drawing/2014/main" id="{4235CDDE-F38B-4460-B408-5C4AC17DEF54}"/>
                </a:ext>
              </a:extLst>
            </xdr:cNvPr>
            <xdr:cNvSpPr/>
          </xdr:nvSpPr>
          <xdr:spPr>
            <a:xfrm>
              <a:off x="1053558" y="8248650"/>
              <a:ext cx="489492" cy="398192"/>
            </a:xfrm>
            <a:prstGeom prst="bentUpArrow">
              <a:avLst>
                <a:gd name="adj1" fmla="val 22512"/>
                <a:gd name="adj2" fmla="val 29381"/>
                <a:gd name="adj3" fmla="val 35514"/>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243693</xdr:colOff>
      <xdr:row>1</xdr:row>
      <xdr:rowOff>48332</xdr:rowOff>
    </xdr:from>
    <xdr:to>
      <xdr:col>41</xdr:col>
      <xdr:colOff>271083</xdr:colOff>
      <xdr:row>53</xdr:row>
      <xdr:rowOff>112060</xdr:rowOff>
    </xdr:to>
    <xdr:grpSp>
      <xdr:nvGrpSpPr>
        <xdr:cNvPr id="4" name="グループ化 3">
          <a:extLst>
            <a:ext uri="{FF2B5EF4-FFF2-40B4-BE49-F238E27FC236}">
              <a16:creationId xmlns:a16="http://schemas.microsoft.com/office/drawing/2014/main" id="{6DAF39DB-36C4-43D8-9EAE-AB894BBE7F14}"/>
            </a:ext>
          </a:extLst>
        </xdr:cNvPr>
        <xdr:cNvGrpSpPr/>
      </xdr:nvGrpSpPr>
      <xdr:grpSpPr>
        <a:xfrm>
          <a:off x="243693" y="238832"/>
          <a:ext cx="13852247" cy="9194121"/>
          <a:chOff x="0" y="238832"/>
          <a:chExt cx="14130357" cy="9140493"/>
        </a:xfrm>
      </xdr:grpSpPr>
      <xdr:grpSp>
        <xdr:nvGrpSpPr>
          <xdr:cNvPr id="3" name="グループ化 2">
            <a:extLst>
              <a:ext uri="{FF2B5EF4-FFF2-40B4-BE49-F238E27FC236}">
                <a16:creationId xmlns:a16="http://schemas.microsoft.com/office/drawing/2014/main" id="{27B41A85-8B5F-40F6-AE19-3DFA0806F1BD}"/>
              </a:ext>
            </a:extLst>
          </xdr:cNvPr>
          <xdr:cNvGrpSpPr/>
        </xdr:nvGrpSpPr>
        <xdr:grpSpPr>
          <a:xfrm>
            <a:off x="0" y="238832"/>
            <a:ext cx="14130357" cy="9140493"/>
            <a:chOff x="0" y="238832"/>
            <a:chExt cx="14130357" cy="9140493"/>
          </a:xfrm>
        </xdr:grpSpPr>
        <xdr:grpSp>
          <xdr:nvGrpSpPr>
            <xdr:cNvPr id="48" name="グループ化 47">
              <a:extLst>
                <a:ext uri="{FF2B5EF4-FFF2-40B4-BE49-F238E27FC236}">
                  <a16:creationId xmlns:a16="http://schemas.microsoft.com/office/drawing/2014/main" id="{4AF7A6AC-F246-46CB-B7BC-F145945F498A}"/>
                </a:ext>
              </a:extLst>
            </xdr:cNvPr>
            <xdr:cNvGrpSpPr/>
          </xdr:nvGrpSpPr>
          <xdr:grpSpPr>
            <a:xfrm>
              <a:off x="0" y="238832"/>
              <a:ext cx="14130357" cy="9140493"/>
              <a:chOff x="1" y="279850"/>
              <a:chExt cx="14158637" cy="9121912"/>
            </a:xfrm>
          </xdr:grpSpPr>
          <xdr:sp macro="" textlink="">
            <xdr:nvSpPr>
              <xdr:cNvPr id="49" name="矢印: 上下 48">
                <a:extLst>
                  <a:ext uri="{FF2B5EF4-FFF2-40B4-BE49-F238E27FC236}">
                    <a16:creationId xmlns:a16="http://schemas.microsoft.com/office/drawing/2014/main" id="{F4569D1C-0030-41A9-B4A1-790256566FCE}"/>
                  </a:ext>
                </a:extLst>
              </xdr:cNvPr>
              <xdr:cNvSpPr/>
            </xdr:nvSpPr>
            <xdr:spPr>
              <a:xfrm>
                <a:off x="11578710" y="2042146"/>
                <a:ext cx="115956" cy="339587"/>
              </a:xfrm>
              <a:prstGeom prst="upDown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50" name="グループ化 49">
                <a:extLst>
                  <a:ext uri="{FF2B5EF4-FFF2-40B4-BE49-F238E27FC236}">
                    <a16:creationId xmlns:a16="http://schemas.microsoft.com/office/drawing/2014/main" id="{2A7C4C4D-8C2A-4B70-8A6E-F29826397A7D}"/>
                  </a:ext>
                </a:extLst>
              </xdr:cNvPr>
              <xdr:cNvGrpSpPr/>
            </xdr:nvGrpSpPr>
            <xdr:grpSpPr>
              <a:xfrm>
                <a:off x="1" y="279850"/>
                <a:ext cx="14158637" cy="9121912"/>
                <a:chOff x="1" y="279774"/>
                <a:chExt cx="14190574" cy="9117152"/>
              </a:xfrm>
            </xdr:grpSpPr>
            <xdr:sp macro="" textlink="">
              <xdr:nvSpPr>
                <xdr:cNvPr id="51" name="正方形/長方形 50">
                  <a:extLst>
                    <a:ext uri="{FF2B5EF4-FFF2-40B4-BE49-F238E27FC236}">
                      <a16:creationId xmlns:a16="http://schemas.microsoft.com/office/drawing/2014/main" id="{E3FEBA67-4F56-437A-8865-96748B4105E0}"/>
                    </a:ext>
                  </a:extLst>
                </xdr:cNvPr>
                <xdr:cNvSpPr/>
              </xdr:nvSpPr>
              <xdr:spPr>
                <a:xfrm>
                  <a:off x="13671176" y="5198844"/>
                  <a:ext cx="481853" cy="747872"/>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52" name="グループ化 51">
                  <a:extLst>
                    <a:ext uri="{FF2B5EF4-FFF2-40B4-BE49-F238E27FC236}">
                      <a16:creationId xmlns:a16="http://schemas.microsoft.com/office/drawing/2014/main" id="{440AEFE3-3BAC-45A8-8B40-00673CCEE519}"/>
                    </a:ext>
                  </a:extLst>
                </xdr:cNvPr>
                <xdr:cNvGrpSpPr/>
              </xdr:nvGrpSpPr>
              <xdr:grpSpPr>
                <a:xfrm>
                  <a:off x="1" y="279774"/>
                  <a:ext cx="14190574" cy="9117152"/>
                  <a:chOff x="1" y="279774"/>
                  <a:chExt cx="14190574" cy="9117152"/>
                </a:xfrm>
              </xdr:grpSpPr>
              <xdr:sp macro="" textlink="">
                <xdr:nvSpPr>
                  <xdr:cNvPr id="53" name="正方形/長方形 52">
                    <a:extLst>
                      <a:ext uri="{FF2B5EF4-FFF2-40B4-BE49-F238E27FC236}">
                        <a16:creationId xmlns:a16="http://schemas.microsoft.com/office/drawing/2014/main" id="{D1948DBF-B94C-4CAC-B591-03535DA00D83}"/>
                      </a:ext>
                    </a:extLst>
                  </xdr:cNvPr>
                  <xdr:cNvSpPr/>
                </xdr:nvSpPr>
                <xdr:spPr>
                  <a:xfrm>
                    <a:off x="7230230" y="6801256"/>
                    <a:ext cx="6955442" cy="1333987"/>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4" name="正方形/長方形 53">
                    <a:extLst>
                      <a:ext uri="{FF2B5EF4-FFF2-40B4-BE49-F238E27FC236}">
                        <a16:creationId xmlns:a16="http://schemas.microsoft.com/office/drawing/2014/main" id="{92E8D6ED-FB99-4124-8122-AB1973553FAA}"/>
                      </a:ext>
                    </a:extLst>
                  </xdr:cNvPr>
                  <xdr:cNvSpPr/>
                </xdr:nvSpPr>
                <xdr:spPr>
                  <a:xfrm>
                    <a:off x="56029" y="5176889"/>
                    <a:ext cx="313765" cy="747872"/>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5" name="矢印: 左右 54">
                    <a:extLst>
                      <a:ext uri="{FF2B5EF4-FFF2-40B4-BE49-F238E27FC236}">
                        <a16:creationId xmlns:a16="http://schemas.microsoft.com/office/drawing/2014/main" id="{87D01187-699C-4663-ADDA-6D49671436F6}"/>
                      </a:ext>
                    </a:extLst>
                  </xdr:cNvPr>
                  <xdr:cNvSpPr/>
                </xdr:nvSpPr>
                <xdr:spPr>
                  <a:xfrm>
                    <a:off x="392205" y="5442908"/>
                    <a:ext cx="13245353" cy="190500"/>
                  </a:xfrm>
                  <a:prstGeom prst="leftRight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6" name="矢印: 上向き折線 55">
                    <a:extLst>
                      <a:ext uri="{FF2B5EF4-FFF2-40B4-BE49-F238E27FC236}">
                        <a16:creationId xmlns:a16="http://schemas.microsoft.com/office/drawing/2014/main" id="{7A923BDB-F263-4AA3-BD3A-928099FAE310}"/>
                      </a:ext>
                    </a:extLst>
                  </xdr:cNvPr>
                  <xdr:cNvSpPr/>
                </xdr:nvSpPr>
                <xdr:spPr>
                  <a:xfrm rot="10800000">
                    <a:off x="10656791" y="5723054"/>
                    <a:ext cx="2947149" cy="1042147"/>
                  </a:xfrm>
                  <a:prstGeom prst="bentUpArrow">
                    <a:avLst>
                      <a:gd name="adj1" fmla="val 10988"/>
                      <a:gd name="adj2" fmla="val 16533"/>
                      <a:gd name="adj3" fmla="val 20228"/>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7" name="テキスト ボックス 56">
                    <a:extLst>
                      <a:ext uri="{FF2B5EF4-FFF2-40B4-BE49-F238E27FC236}">
                        <a16:creationId xmlns:a16="http://schemas.microsoft.com/office/drawing/2014/main" id="{B0E82B11-97E0-42DB-9547-61EDA54A513C}"/>
                      </a:ext>
                    </a:extLst>
                  </xdr:cNvPr>
                  <xdr:cNvSpPr txBox="1"/>
                </xdr:nvSpPr>
                <xdr:spPr>
                  <a:xfrm>
                    <a:off x="9076764" y="5947173"/>
                    <a:ext cx="4154213" cy="506541"/>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「評価対象」欄に「○」を記入した技術者の工事成績</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を自動で評価範囲に記載しますので確認して下さい。</a:t>
                    </a:r>
                    <a:endParaRPr kumimoji="1" lang="ja-JP" altLang="en-US" sz="1100" i="0">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58" name="正方形/長方形 57">
                    <a:extLst>
                      <a:ext uri="{FF2B5EF4-FFF2-40B4-BE49-F238E27FC236}">
                        <a16:creationId xmlns:a16="http://schemas.microsoft.com/office/drawing/2014/main" id="{632D60DF-0760-4426-91B1-3A058B7992CD}"/>
                      </a:ext>
                    </a:extLst>
                  </xdr:cNvPr>
                  <xdr:cNvSpPr/>
                </xdr:nvSpPr>
                <xdr:spPr>
                  <a:xfrm>
                    <a:off x="5838264" y="8312071"/>
                    <a:ext cx="941295" cy="39220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9" name="正方形/長方形 58">
                    <a:extLst>
                      <a:ext uri="{FF2B5EF4-FFF2-40B4-BE49-F238E27FC236}">
                        <a16:creationId xmlns:a16="http://schemas.microsoft.com/office/drawing/2014/main" id="{DA1AB98C-DE26-40BA-BE26-B592727D9162}"/>
                      </a:ext>
                    </a:extLst>
                  </xdr:cNvPr>
                  <xdr:cNvSpPr/>
                </xdr:nvSpPr>
                <xdr:spPr>
                  <a:xfrm>
                    <a:off x="1" y="8312071"/>
                    <a:ext cx="414618" cy="39220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0" name="正方形/長方形 59">
                    <a:extLst>
                      <a:ext uri="{FF2B5EF4-FFF2-40B4-BE49-F238E27FC236}">
                        <a16:creationId xmlns:a16="http://schemas.microsoft.com/office/drawing/2014/main" id="{0AFF632F-35A3-44E0-9104-27D31A2596A9}"/>
                      </a:ext>
                    </a:extLst>
                  </xdr:cNvPr>
                  <xdr:cNvSpPr/>
                </xdr:nvSpPr>
                <xdr:spPr>
                  <a:xfrm>
                    <a:off x="2465294" y="8312071"/>
                    <a:ext cx="795617" cy="39220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1" name="矢印: 左右 60">
                    <a:extLst>
                      <a:ext uri="{FF2B5EF4-FFF2-40B4-BE49-F238E27FC236}">
                        <a16:creationId xmlns:a16="http://schemas.microsoft.com/office/drawing/2014/main" id="{0A068C7C-BA93-4847-A74D-2E64F24BB5B5}"/>
                      </a:ext>
                    </a:extLst>
                  </xdr:cNvPr>
                  <xdr:cNvSpPr/>
                </xdr:nvSpPr>
                <xdr:spPr>
                  <a:xfrm>
                    <a:off x="392205" y="8412921"/>
                    <a:ext cx="2061883" cy="212913"/>
                  </a:xfrm>
                  <a:prstGeom prst="leftRight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2" name="矢印: 右 61">
                    <a:extLst>
                      <a:ext uri="{FF2B5EF4-FFF2-40B4-BE49-F238E27FC236}">
                        <a16:creationId xmlns:a16="http://schemas.microsoft.com/office/drawing/2014/main" id="{B8BAA914-B2D0-4C79-9187-380695FD2245}"/>
                      </a:ext>
                    </a:extLst>
                  </xdr:cNvPr>
                  <xdr:cNvSpPr/>
                </xdr:nvSpPr>
                <xdr:spPr>
                  <a:xfrm>
                    <a:off x="3316941" y="8300865"/>
                    <a:ext cx="2498912" cy="190500"/>
                  </a:xfrm>
                  <a:prstGeom prst="right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3" name="テキスト ボックス 62">
                    <a:extLst>
                      <a:ext uri="{FF2B5EF4-FFF2-40B4-BE49-F238E27FC236}">
                        <a16:creationId xmlns:a16="http://schemas.microsoft.com/office/drawing/2014/main" id="{2B6C40E0-1C0B-4968-B8DA-224DF51142B0}"/>
                      </a:ext>
                    </a:extLst>
                  </xdr:cNvPr>
                  <xdr:cNvSpPr txBox="1"/>
                </xdr:nvSpPr>
                <xdr:spPr>
                  <a:xfrm>
                    <a:off x="2254295" y="8928394"/>
                    <a:ext cx="4329083" cy="468532"/>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技術者の「取得ユニット数」により自動で「○（取得）」、</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a:t>
                    </a:r>
                    <a:r>
                      <a:rPr kumimoji="1" lang="en-US" altLang="ja-JP" sz="1100">
                        <a:solidFill>
                          <a:srgbClr val="FF0000"/>
                        </a:solidFill>
                        <a:latin typeface="BIZ UDゴシック" panose="020B0400000000000000" pitchFamily="49" charset="-128"/>
                        <a:ea typeface="BIZ UDゴシック" panose="020B0400000000000000" pitchFamily="49" charset="-128"/>
                      </a:rPr>
                      <a:t>×</a:t>
                    </a:r>
                    <a:r>
                      <a:rPr kumimoji="1" lang="ja-JP" altLang="en-US" sz="1100">
                        <a:solidFill>
                          <a:srgbClr val="FF0000"/>
                        </a:solidFill>
                        <a:latin typeface="BIZ UDゴシック" panose="020B0400000000000000" pitchFamily="49" charset="-128"/>
                        <a:ea typeface="BIZ UDゴシック" panose="020B0400000000000000" pitchFamily="49" charset="-128"/>
                      </a:rPr>
                      <a:t>（未取得）」を記載しますので確認して下さい。</a:t>
                    </a:r>
                    <a:endParaRPr kumimoji="1" lang="ja-JP" altLang="en-US" sz="1100" i="0">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64" name="矢印: 上向き折線 63">
                    <a:extLst>
                      <a:ext uri="{FF2B5EF4-FFF2-40B4-BE49-F238E27FC236}">
                        <a16:creationId xmlns:a16="http://schemas.microsoft.com/office/drawing/2014/main" id="{524DAB27-E86F-462D-8A0B-CDFD4A71B286}"/>
                      </a:ext>
                    </a:extLst>
                  </xdr:cNvPr>
                  <xdr:cNvSpPr/>
                </xdr:nvSpPr>
                <xdr:spPr>
                  <a:xfrm rot="10800000">
                    <a:off x="4314264" y="8536183"/>
                    <a:ext cx="1467969" cy="381004"/>
                  </a:xfrm>
                  <a:prstGeom prst="bentUpArrow">
                    <a:avLst>
                      <a:gd name="adj1" fmla="val 25694"/>
                      <a:gd name="adj2" fmla="val 25356"/>
                      <a:gd name="adj3" fmla="val 37875"/>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5" name="正方形/長方形 64">
                    <a:extLst>
                      <a:ext uri="{FF2B5EF4-FFF2-40B4-BE49-F238E27FC236}">
                        <a16:creationId xmlns:a16="http://schemas.microsoft.com/office/drawing/2014/main" id="{EB81CED0-4D02-4541-B15B-054B666330C8}"/>
                      </a:ext>
                    </a:extLst>
                  </xdr:cNvPr>
                  <xdr:cNvSpPr/>
                </xdr:nvSpPr>
                <xdr:spPr>
                  <a:xfrm>
                    <a:off x="10410264" y="2406123"/>
                    <a:ext cx="3780311" cy="1139103"/>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6" name="テキスト ボックス 65">
                    <a:extLst>
                      <a:ext uri="{FF2B5EF4-FFF2-40B4-BE49-F238E27FC236}">
                        <a16:creationId xmlns:a16="http://schemas.microsoft.com/office/drawing/2014/main" id="{671467F1-FED3-4D6F-B617-3D471EDD9093}"/>
                      </a:ext>
                    </a:extLst>
                  </xdr:cNvPr>
                  <xdr:cNvSpPr txBox="1"/>
                </xdr:nvSpPr>
                <xdr:spPr>
                  <a:xfrm>
                    <a:off x="10320618" y="3113556"/>
                    <a:ext cx="2708653" cy="506541"/>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同種工事であることが確認できる</a:t>
                    </a:r>
                    <a:endParaRPr kumimoji="1" lang="en-US" altLang="ja-JP" sz="1100" i="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i="0">
                        <a:solidFill>
                          <a:srgbClr val="FF0000"/>
                        </a:solidFill>
                        <a:latin typeface="BIZ UDゴシック" panose="020B0400000000000000" pitchFamily="49" charset="-128"/>
                        <a:ea typeface="BIZ UDゴシック" panose="020B0400000000000000" pitchFamily="49" charset="-128"/>
                      </a:rPr>
                      <a:t>内容を記載して下さい。</a:t>
                    </a:r>
                  </a:p>
                </xdr:txBody>
              </xdr:sp>
              <xdr:sp macro="" textlink="">
                <xdr:nvSpPr>
                  <xdr:cNvPr id="67" name="正方形/長方形 66">
                    <a:extLst>
                      <a:ext uri="{FF2B5EF4-FFF2-40B4-BE49-F238E27FC236}">
                        <a16:creationId xmlns:a16="http://schemas.microsoft.com/office/drawing/2014/main" id="{ADFD0660-328B-44DD-A7FD-CE3B277F1EBF}"/>
                      </a:ext>
                    </a:extLst>
                  </xdr:cNvPr>
                  <xdr:cNvSpPr/>
                </xdr:nvSpPr>
                <xdr:spPr>
                  <a:xfrm>
                    <a:off x="7047348" y="1718666"/>
                    <a:ext cx="7105680" cy="30645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8" name="正方形/長方形 67">
                    <a:extLst>
                      <a:ext uri="{FF2B5EF4-FFF2-40B4-BE49-F238E27FC236}">
                        <a16:creationId xmlns:a16="http://schemas.microsoft.com/office/drawing/2014/main" id="{9B40133C-3F33-423F-8CCD-821CEC428474}"/>
                      </a:ext>
                    </a:extLst>
                  </xdr:cNvPr>
                  <xdr:cNvSpPr/>
                </xdr:nvSpPr>
                <xdr:spPr>
                  <a:xfrm>
                    <a:off x="22412" y="1739717"/>
                    <a:ext cx="2386197" cy="293619"/>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9" name="テキスト ボックス 68">
                    <a:extLst>
                      <a:ext uri="{FF2B5EF4-FFF2-40B4-BE49-F238E27FC236}">
                        <a16:creationId xmlns:a16="http://schemas.microsoft.com/office/drawing/2014/main" id="{61714FD8-B9ED-4B0E-A633-004258D2A333}"/>
                      </a:ext>
                    </a:extLst>
                  </xdr:cNvPr>
                  <xdr:cNvSpPr txBox="1"/>
                </xdr:nvSpPr>
                <xdr:spPr>
                  <a:xfrm>
                    <a:off x="666864" y="279774"/>
                    <a:ext cx="4019137" cy="560318"/>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入札参加資格の要件として「同種工事の施工実績」</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を設定している場合には、表示されていません。</a:t>
                    </a:r>
                  </a:p>
                </xdr:txBody>
              </xdr:sp>
              <xdr:sp macro="" textlink="">
                <xdr:nvSpPr>
                  <xdr:cNvPr id="70" name="矢印: 上向き折線 69">
                    <a:extLst>
                      <a:ext uri="{FF2B5EF4-FFF2-40B4-BE49-F238E27FC236}">
                        <a16:creationId xmlns:a16="http://schemas.microsoft.com/office/drawing/2014/main" id="{0D8912BB-9603-4A27-8556-927E7E5E9D2B}"/>
                      </a:ext>
                    </a:extLst>
                  </xdr:cNvPr>
                  <xdr:cNvSpPr/>
                </xdr:nvSpPr>
                <xdr:spPr>
                  <a:xfrm rot="5400000" flipH="1">
                    <a:off x="-319784" y="774976"/>
                    <a:ext cx="1424576" cy="484118"/>
                  </a:xfrm>
                  <a:prstGeom prst="bentUpArrow">
                    <a:avLst>
                      <a:gd name="adj1" fmla="val 19007"/>
                      <a:gd name="adj2" fmla="val 25000"/>
                      <a:gd name="adj3" fmla="val 25000"/>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1" name="正方形/長方形 70">
                    <a:extLst>
                      <a:ext uri="{FF2B5EF4-FFF2-40B4-BE49-F238E27FC236}">
                        <a16:creationId xmlns:a16="http://schemas.microsoft.com/office/drawing/2014/main" id="{48F0431A-15E3-408C-A212-A9C116A16A75}"/>
                      </a:ext>
                    </a:extLst>
                  </xdr:cNvPr>
                  <xdr:cNvSpPr/>
                </xdr:nvSpPr>
                <xdr:spPr>
                  <a:xfrm>
                    <a:off x="56029" y="3189103"/>
                    <a:ext cx="1474540" cy="35566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2" name="テキスト ボックス 71">
                    <a:extLst>
                      <a:ext uri="{FF2B5EF4-FFF2-40B4-BE49-F238E27FC236}">
                        <a16:creationId xmlns:a16="http://schemas.microsoft.com/office/drawing/2014/main" id="{23206A9F-4A85-4122-BE39-C5EED570C4EC}"/>
                      </a:ext>
                    </a:extLst>
                  </xdr:cNvPr>
                  <xdr:cNvSpPr txBox="1"/>
                </xdr:nvSpPr>
                <xdr:spPr>
                  <a:xfrm>
                    <a:off x="1778424" y="3520645"/>
                    <a:ext cx="5525187" cy="329355"/>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「工場製作」の場合は「技術者氏名」及び「生年月日」のみ記載して下さい。</a:t>
                    </a:r>
                  </a:p>
                </xdr:txBody>
              </xdr:sp>
              <xdr:sp macro="" textlink="">
                <xdr:nvSpPr>
                  <xdr:cNvPr id="73" name="矢印: 上向き折線 72">
                    <a:extLst>
                      <a:ext uri="{FF2B5EF4-FFF2-40B4-BE49-F238E27FC236}">
                        <a16:creationId xmlns:a16="http://schemas.microsoft.com/office/drawing/2014/main" id="{08B5DAA9-FC86-46FE-9FD5-19473993643F}"/>
                      </a:ext>
                    </a:extLst>
                  </xdr:cNvPr>
                  <xdr:cNvSpPr/>
                </xdr:nvSpPr>
                <xdr:spPr>
                  <a:xfrm rot="10800000" flipH="1">
                    <a:off x="1570463" y="3237290"/>
                    <a:ext cx="496065" cy="264842"/>
                  </a:xfrm>
                  <a:prstGeom prst="bentUpArrow">
                    <a:avLst>
                      <a:gd name="adj1" fmla="val 22512"/>
                      <a:gd name="adj2" fmla="val 29381"/>
                      <a:gd name="adj3" fmla="val 35514"/>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grpSp>
        </xdr:grpSp>
        <xdr:sp macro="" textlink="">
          <xdr:nvSpPr>
            <xdr:cNvPr id="2" name="テキスト ボックス 1">
              <a:extLst>
                <a:ext uri="{FF2B5EF4-FFF2-40B4-BE49-F238E27FC236}">
                  <a16:creationId xmlns:a16="http://schemas.microsoft.com/office/drawing/2014/main" id="{111E92DE-D99D-49BE-8BF4-F27AD0216F20}"/>
                </a:ext>
              </a:extLst>
            </xdr:cNvPr>
            <xdr:cNvSpPr txBox="1"/>
          </xdr:nvSpPr>
          <xdr:spPr>
            <a:xfrm>
              <a:off x="3616697" y="280149"/>
              <a:ext cx="3578412" cy="728382"/>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記載例</a:t>
              </a: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grpSp>
      <xdr:sp macro="" textlink="">
        <xdr:nvSpPr>
          <xdr:cNvPr id="30" name="正方形/長方形 29">
            <a:extLst>
              <a:ext uri="{FF2B5EF4-FFF2-40B4-BE49-F238E27FC236}">
                <a16:creationId xmlns:a16="http://schemas.microsoft.com/office/drawing/2014/main" id="{12FCB05C-D63F-4108-8861-3251EB26BCDF}"/>
              </a:ext>
            </a:extLst>
          </xdr:cNvPr>
          <xdr:cNvSpPr/>
        </xdr:nvSpPr>
        <xdr:spPr>
          <a:xfrm>
            <a:off x="7059705" y="4416508"/>
            <a:ext cx="946386" cy="361623"/>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1" name="正方形/長方形 30">
            <a:extLst>
              <a:ext uri="{FF2B5EF4-FFF2-40B4-BE49-F238E27FC236}">
                <a16:creationId xmlns:a16="http://schemas.microsoft.com/office/drawing/2014/main" id="{76CEE562-A80A-4EE6-AD96-1854D13007D9}"/>
              </a:ext>
            </a:extLst>
          </xdr:cNvPr>
          <xdr:cNvSpPr/>
        </xdr:nvSpPr>
        <xdr:spPr>
          <a:xfrm>
            <a:off x="10952530" y="4416508"/>
            <a:ext cx="1559299" cy="361623"/>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2" name="矢印: 上向き折線 31">
            <a:extLst>
              <a:ext uri="{FF2B5EF4-FFF2-40B4-BE49-F238E27FC236}">
                <a16:creationId xmlns:a16="http://schemas.microsoft.com/office/drawing/2014/main" id="{F5CB92B9-C505-4997-862D-043DC3926B62}"/>
              </a:ext>
            </a:extLst>
          </xdr:cNvPr>
          <xdr:cNvSpPr/>
        </xdr:nvSpPr>
        <xdr:spPr>
          <a:xfrm rot="10800000" flipH="1">
            <a:off x="10775189" y="3805178"/>
            <a:ext cx="510816" cy="567103"/>
          </a:xfrm>
          <a:prstGeom prst="bentUpArrow">
            <a:avLst>
              <a:gd name="adj1" fmla="val 16828"/>
              <a:gd name="adj2" fmla="val 17471"/>
              <a:gd name="adj3" fmla="val 26070"/>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3" name="矢印: 上向き折線 32">
            <a:extLst>
              <a:ext uri="{FF2B5EF4-FFF2-40B4-BE49-F238E27FC236}">
                <a16:creationId xmlns:a16="http://schemas.microsoft.com/office/drawing/2014/main" id="{E347E839-E16B-41E0-AD90-6AE1A234FAFF}"/>
              </a:ext>
            </a:extLst>
          </xdr:cNvPr>
          <xdr:cNvSpPr/>
        </xdr:nvSpPr>
        <xdr:spPr>
          <a:xfrm rot="16200000" flipV="1">
            <a:off x="7768661" y="3805184"/>
            <a:ext cx="597406" cy="530085"/>
          </a:xfrm>
          <a:prstGeom prst="bentUpArrow">
            <a:avLst>
              <a:gd name="adj1" fmla="val 18272"/>
              <a:gd name="adj2" fmla="val 16533"/>
              <a:gd name="adj3" fmla="val 20228"/>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4" name="テキスト ボックス 33">
            <a:extLst>
              <a:ext uri="{FF2B5EF4-FFF2-40B4-BE49-F238E27FC236}">
                <a16:creationId xmlns:a16="http://schemas.microsoft.com/office/drawing/2014/main" id="{C787E02E-CC7F-4309-AC2A-FB6002B7A9BE}"/>
              </a:ext>
            </a:extLst>
          </xdr:cNvPr>
          <xdr:cNvSpPr txBox="1"/>
        </xdr:nvSpPr>
        <xdr:spPr>
          <a:xfrm>
            <a:off x="8148402" y="3619499"/>
            <a:ext cx="2698051" cy="507001"/>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i="0">
                <a:solidFill>
                  <a:srgbClr val="FF0000"/>
                </a:solidFill>
                <a:latin typeface="BIZ UDゴシック" panose="020B0400000000000000" pitchFamily="49" charset="-128"/>
                <a:ea typeface="BIZ UDゴシック" panose="020B0400000000000000" pitchFamily="49" charset="-128"/>
              </a:rPr>
              <a:t>契約工期の全期間に従事していることを確認してください。</a:t>
            </a: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152400</xdr:rowOff>
    </xdr:from>
    <xdr:to>
      <xdr:col>18</xdr:col>
      <xdr:colOff>9525</xdr:colOff>
      <xdr:row>41</xdr:row>
      <xdr:rowOff>114302</xdr:rowOff>
    </xdr:to>
    <xdr:grpSp>
      <xdr:nvGrpSpPr>
        <xdr:cNvPr id="22" name="グループ化 21">
          <a:extLst>
            <a:ext uri="{FF2B5EF4-FFF2-40B4-BE49-F238E27FC236}">
              <a16:creationId xmlns:a16="http://schemas.microsoft.com/office/drawing/2014/main" id="{782F7E28-EFFB-428C-BC22-9E2DBBA7459A}"/>
            </a:ext>
          </a:extLst>
        </xdr:cNvPr>
        <xdr:cNvGrpSpPr/>
      </xdr:nvGrpSpPr>
      <xdr:grpSpPr>
        <a:xfrm>
          <a:off x="0" y="152400"/>
          <a:ext cx="13924308" cy="7681293"/>
          <a:chOff x="0" y="152400"/>
          <a:chExt cx="13924308" cy="7681293"/>
        </a:xfrm>
      </xdr:grpSpPr>
      <xdr:sp macro="" textlink="">
        <xdr:nvSpPr>
          <xdr:cNvPr id="2" name="テキスト ボックス 1">
            <a:extLst>
              <a:ext uri="{FF2B5EF4-FFF2-40B4-BE49-F238E27FC236}">
                <a16:creationId xmlns:a16="http://schemas.microsoft.com/office/drawing/2014/main" id="{6C66260D-873E-4D8F-A804-3411EEA2275C}"/>
              </a:ext>
            </a:extLst>
          </xdr:cNvPr>
          <xdr:cNvSpPr txBox="1"/>
        </xdr:nvSpPr>
        <xdr:spPr>
          <a:xfrm>
            <a:off x="4751318" y="314325"/>
            <a:ext cx="3340377" cy="709543"/>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記載例</a:t>
            </a: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grpSp>
        <xdr:nvGrpSpPr>
          <xdr:cNvPr id="19" name="グループ化 18">
            <a:extLst>
              <a:ext uri="{FF2B5EF4-FFF2-40B4-BE49-F238E27FC236}">
                <a16:creationId xmlns:a16="http://schemas.microsoft.com/office/drawing/2014/main" id="{23F8C723-534D-4125-8EDC-8004D1552436}"/>
              </a:ext>
            </a:extLst>
          </xdr:cNvPr>
          <xdr:cNvGrpSpPr/>
        </xdr:nvGrpSpPr>
        <xdr:grpSpPr>
          <a:xfrm>
            <a:off x="0" y="152400"/>
            <a:ext cx="13924308" cy="7681293"/>
            <a:chOff x="0" y="163973"/>
            <a:chExt cx="13916025" cy="7692792"/>
          </a:xfrm>
        </xdr:grpSpPr>
        <xdr:sp macro="" textlink="">
          <xdr:nvSpPr>
            <xdr:cNvPr id="3" name="正方形/長方形 2">
              <a:extLst>
                <a:ext uri="{FF2B5EF4-FFF2-40B4-BE49-F238E27FC236}">
                  <a16:creationId xmlns:a16="http://schemas.microsoft.com/office/drawing/2014/main" id="{F4C72D18-15A9-43E6-A4C3-6B34938B6132}"/>
                </a:ext>
              </a:extLst>
            </xdr:cNvPr>
            <xdr:cNvSpPr/>
          </xdr:nvSpPr>
          <xdr:spPr>
            <a:xfrm>
              <a:off x="104775" y="2266951"/>
              <a:ext cx="2085975" cy="257174"/>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正方形/長方形 3">
              <a:extLst>
                <a:ext uri="{FF2B5EF4-FFF2-40B4-BE49-F238E27FC236}">
                  <a16:creationId xmlns:a16="http://schemas.microsoft.com/office/drawing/2014/main" id="{4406817D-793E-4D31-B446-61DCECF3C285}"/>
                </a:ext>
              </a:extLst>
            </xdr:cNvPr>
            <xdr:cNvSpPr/>
          </xdr:nvSpPr>
          <xdr:spPr>
            <a:xfrm>
              <a:off x="2114550" y="3200401"/>
              <a:ext cx="517335" cy="257174"/>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 name="正方形/長方形 4">
              <a:extLst>
                <a:ext uri="{FF2B5EF4-FFF2-40B4-BE49-F238E27FC236}">
                  <a16:creationId xmlns:a16="http://schemas.microsoft.com/office/drawing/2014/main" id="{0AF99DAA-70DC-441F-90A5-9BBD1DEF7908}"/>
                </a:ext>
              </a:extLst>
            </xdr:cNvPr>
            <xdr:cNvSpPr/>
          </xdr:nvSpPr>
          <xdr:spPr>
            <a:xfrm>
              <a:off x="176894" y="3209925"/>
              <a:ext cx="1455963" cy="228600"/>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テキスト ボックス 5">
              <a:extLst>
                <a:ext uri="{FF2B5EF4-FFF2-40B4-BE49-F238E27FC236}">
                  <a16:creationId xmlns:a16="http://schemas.microsoft.com/office/drawing/2014/main" id="{9F3E718E-CAB6-4911-B68C-0BD2CB63A9B0}"/>
                </a:ext>
              </a:extLst>
            </xdr:cNvPr>
            <xdr:cNvSpPr txBox="1"/>
          </xdr:nvSpPr>
          <xdr:spPr>
            <a:xfrm>
              <a:off x="3611336" y="3743325"/>
              <a:ext cx="5500801" cy="253998"/>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入札参加申込期限日における年齢を自動で記載しますので、確認して下さい。</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7" name="矢印: 上下 6">
              <a:extLst>
                <a:ext uri="{FF2B5EF4-FFF2-40B4-BE49-F238E27FC236}">
                  <a16:creationId xmlns:a16="http://schemas.microsoft.com/office/drawing/2014/main" id="{06591D2D-2110-4E75-8D29-B9C58A156846}"/>
                </a:ext>
              </a:extLst>
            </xdr:cNvPr>
            <xdr:cNvSpPr/>
          </xdr:nvSpPr>
          <xdr:spPr>
            <a:xfrm rot="16200000">
              <a:off x="1804306" y="3143250"/>
              <a:ext cx="115724" cy="340279"/>
            </a:xfrm>
            <a:prstGeom prst="upDown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矢印: 上向き折線 7">
              <a:extLst>
                <a:ext uri="{FF2B5EF4-FFF2-40B4-BE49-F238E27FC236}">
                  <a16:creationId xmlns:a16="http://schemas.microsoft.com/office/drawing/2014/main" id="{7BB512A7-2F74-4DEC-ACBF-E033F2B72DBD}"/>
                </a:ext>
              </a:extLst>
            </xdr:cNvPr>
            <xdr:cNvSpPr/>
          </xdr:nvSpPr>
          <xdr:spPr>
            <a:xfrm rot="5400000">
              <a:off x="2829602" y="3210715"/>
              <a:ext cx="495301" cy="1046176"/>
            </a:xfrm>
            <a:prstGeom prst="bentUpArrow">
              <a:avLst>
                <a:gd name="adj1" fmla="val 18680"/>
                <a:gd name="adj2" fmla="val 19740"/>
                <a:gd name="adj3" fmla="val 27236"/>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矢印: 上向き折線 8">
              <a:extLst>
                <a:ext uri="{FF2B5EF4-FFF2-40B4-BE49-F238E27FC236}">
                  <a16:creationId xmlns:a16="http://schemas.microsoft.com/office/drawing/2014/main" id="{77B53712-A847-4E47-B0B6-B629759E1A38}"/>
                </a:ext>
              </a:extLst>
            </xdr:cNvPr>
            <xdr:cNvSpPr/>
          </xdr:nvSpPr>
          <xdr:spPr>
            <a:xfrm rot="5400000">
              <a:off x="1611764" y="3365835"/>
              <a:ext cx="781047" cy="1040733"/>
            </a:xfrm>
            <a:prstGeom prst="bentUpArrow">
              <a:avLst>
                <a:gd name="adj1" fmla="val 10988"/>
                <a:gd name="adj2" fmla="val 11753"/>
                <a:gd name="adj3" fmla="val 17268"/>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0" name="テキスト ボックス 9">
              <a:extLst>
                <a:ext uri="{FF2B5EF4-FFF2-40B4-BE49-F238E27FC236}">
                  <a16:creationId xmlns:a16="http://schemas.microsoft.com/office/drawing/2014/main" id="{41769A64-3448-41DE-8BD5-1CE9412816AD}"/>
                </a:ext>
              </a:extLst>
            </xdr:cNvPr>
            <xdr:cNvSpPr txBox="1"/>
          </xdr:nvSpPr>
          <xdr:spPr>
            <a:xfrm>
              <a:off x="2543175" y="4114800"/>
              <a:ext cx="4939072" cy="238126"/>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年齢を自動計算するために、記載例と同様の記載方法として下さい。</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11" name="テキスト ボックス 10">
              <a:extLst>
                <a:ext uri="{FF2B5EF4-FFF2-40B4-BE49-F238E27FC236}">
                  <a16:creationId xmlns:a16="http://schemas.microsoft.com/office/drawing/2014/main" id="{9B72ADFF-649C-4496-B18D-91F66F90CADE}"/>
                </a:ext>
              </a:extLst>
            </xdr:cNvPr>
            <xdr:cNvSpPr txBox="1"/>
          </xdr:nvSpPr>
          <xdr:spPr>
            <a:xfrm>
              <a:off x="2524126" y="1699532"/>
              <a:ext cx="7832271" cy="259441"/>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申告する技術者の種別（若手又は女性）を記載して下さい。申告しない場合は「該当なし」を記載して下さい。</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12" name="矢印: 上向き折線 11">
              <a:extLst>
                <a:ext uri="{FF2B5EF4-FFF2-40B4-BE49-F238E27FC236}">
                  <a16:creationId xmlns:a16="http://schemas.microsoft.com/office/drawing/2014/main" id="{482261CA-C926-44BA-B349-AAF54EEFC6CC}"/>
                </a:ext>
              </a:extLst>
            </xdr:cNvPr>
            <xdr:cNvSpPr/>
          </xdr:nvSpPr>
          <xdr:spPr>
            <a:xfrm rot="5400000" flipH="1">
              <a:off x="1898245" y="1602972"/>
              <a:ext cx="476253" cy="737406"/>
            </a:xfrm>
            <a:prstGeom prst="bentUpArrow">
              <a:avLst>
                <a:gd name="adj1" fmla="val 14988"/>
                <a:gd name="adj2" fmla="val 19753"/>
                <a:gd name="adj3" fmla="val 27268"/>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3" name="正方形/長方形 12">
              <a:extLst>
                <a:ext uri="{FF2B5EF4-FFF2-40B4-BE49-F238E27FC236}">
                  <a16:creationId xmlns:a16="http://schemas.microsoft.com/office/drawing/2014/main" id="{2BAC5ED1-9DFD-429D-870B-B6E2CE92D473}"/>
                </a:ext>
              </a:extLst>
            </xdr:cNvPr>
            <xdr:cNvSpPr/>
          </xdr:nvSpPr>
          <xdr:spPr>
            <a:xfrm>
              <a:off x="176894" y="7342414"/>
              <a:ext cx="1455963" cy="228600"/>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4" name="正方形/長方形 13">
              <a:extLst>
                <a:ext uri="{FF2B5EF4-FFF2-40B4-BE49-F238E27FC236}">
                  <a16:creationId xmlns:a16="http://schemas.microsoft.com/office/drawing/2014/main" id="{67C3ED3C-A6F5-46DB-AA60-2AF14FC4A63C}"/>
                </a:ext>
              </a:extLst>
            </xdr:cNvPr>
            <xdr:cNvSpPr/>
          </xdr:nvSpPr>
          <xdr:spPr>
            <a:xfrm>
              <a:off x="2771776" y="6970939"/>
              <a:ext cx="11144249" cy="600075"/>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 name="矢印: 上下 14">
              <a:extLst>
                <a:ext uri="{FF2B5EF4-FFF2-40B4-BE49-F238E27FC236}">
                  <a16:creationId xmlns:a16="http://schemas.microsoft.com/office/drawing/2014/main" id="{95D48BA1-3E58-4579-B243-35D1E9940457}"/>
                </a:ext>
              </a:extLst>
            </xdr:cNvPr>
            <xdr:cNvSpPr/>
          </xdr:nvSpPr>
          <xdr:spPr>
            <a:xfrm rot="16200000">
              <a:off x="2134961" y="6926035"/>
              <a:ext cx="144900" cy="1030763"/>
            </a:xfrm>
            <a:prstGeom prst="upDownArrow">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テキスト ボックス 15">
              <a:extLst>
                <a:ext uri="{FF2B5EF4-FFF2-40B4-BE49-F238E27FC236}">
                  <a16:creationId xmlns:a16="http://schemas.microsoft.com/office/drawing/2014/main" id="{69D28F1E-68E2-4C89-9852-5A85C513FA6F}"/>
                </a:ext>
              </a:extLst>
            </xdr:cNvPr>
            <xdr:cNvSpPr txBox="1"/>
          </xdr:nvSpPr>
          <xdr:spPr>
            <a:xfrm>
              <a:off x="6455229" y="7618639"/>
              <a:ext cx="3590997" cy="238126"/>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工場製作の場合は、記載する必要はありません。</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xdr:txBody>
        </xdr:sp>
        <xdr:sp macro="" textlink="">
          <xdr:nvSpPr>
            <xdr:cNvPr id="17" name="矢印: 上向き折線 16">
              <a:extLst>
                <a:ext uri="{FF2B5EF4-FFF2-40B4-BE49-F238E27FC236}">
                  <a16:creationId xmlns:a16="http://schemas.microsoft.com/office/drawing/2014/main" id="{AB34CC79-F9F8-4DE9-985E-635944D8FBD4}"/>
                </a:ext>
              </a:extLst>
            </xdr:cNvPr>
            <xdr:cNvSpPr/>
          </xdr:nvSpPr>
          <xdr:spPr>
            <a:xfrm rot="5400000">
              <a:off x="5780310" y="7192842"/>
              <a:ext cx="238124" cy="1051619"/>
            </a:xfrm>
            <a:prstGeom prst="bentUpArrow">
              <a:avLst>
                <a:gd name="adj1" fmla="val 37578"/>
                <a:gd name="adj2" fmla="val 41533"/>
                <a:gd name="adj3" fmla="val 50000"/>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id="{A662F90B-A885-40E3-A0C1-3E119C700835}"/>
                </a:ext>
              </a:extLst>
            </xdr:cNvPr>
            <xdr:cNvSpPr/>
          </xdr:nvSpPr>
          <xdr:spPr>
            <a:xfrm>
              <a:off x="0" y="1164771"/>
              <a:ext cx="6368143" cy="372835"/>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0" name="矢印: 上向き折線 19">
              <a:extLst>
                <a:ext uri="{FF2B5EF4-FFF2-40B4-BE49-F238E27FC236}">
                  <a16:creationId xmlns:a16="http://schemas.microsoft.com/office/drawing/2014/main" id="{4D1B4BF5-9CEB-4194-848A-CEDAC5130FC4}"/>
                </a:ext>
              </a:extLst>
            </xdr:cNvPr>
            <xdr:cNvSpPr/>
          </xdr:nvSpPr>
          <xdr:spPr>
            <a:xfrm rot="5400000" flipH="1">
              <a:off x="23772" y="478342"/>
              <a:ext cx="833690" cy="510366"/>
            </a:xfrm>
            <a:prstGeom prst="bentUpArrow">
              <a:avLst>
                <a:gd name="adj1" fmla="val 9242"/>
                <a:gd name="adj2" fmla="val 15229"/>
                <a:gd name="adj3" fmla="val 27268"/>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1" name="テキスト ボックス 20">
              <a:extLst>
                <a:ext uri="{FF2B5EF4-FFF2-40B4-BE49-F238E27FC236}">
                  <a16:creationId xmlns:a16="http://schemas.microsoft.com/office/drawing/2014/main" id="{1DACA132-E5FF-483E-BF4D-333FD20D4893}"/>
                </a:ext>
              </a:extLst>
            </xdr:cNvPr>
            <xdr:cNvSpPr txBox="1"/>
          </xdr:nvSpPr>
          <xdr:spPr>
            <a:xfrm>
              <a:off x="741731" y="163973"/>
              <a:ext cx="4824679" cy="639475"/>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全ての配置予定技術者を若手又は女性としない場合は</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「全て又は一部の配置予定技術者を若手又は女性技術者としない」</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と記載して下さい。</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xdr:txBody>
        </xdr:sp>
      </xdr:grpSp>
    </xdr:grpSp>
    <xdr:clientData/>
  </xdr:twoCellAnchor>
</xdr:wsDr>
</file>

<file path=xl/drawings/drawing8.xml><?xml version="1.0" encoding="utf-8"?>
<xdr:wsDr xmlns:xdr="http://schemas.openxmlformats.org/drawingml/2006/spreadsheetDrawing" xmlns:a="http://schemas.openxmlformats.org/drawingml/2006/main">
  <xdr:twoCellAnchor>
    <xdr:from>
      <xdr:col>2</xdr:col>
      <xdr:colOff>390525</xdr:colOff>
      <xdr:row>0</xdr:row>
      <xdr:rowOff>0</xdr:rowOff>
    </xdr:from>
    <xdr:to>
      <xdr:col>10</xdr:col>
      <xdr:colOff>833691</xdr:colOff>
      <xdr:row>22</xdr:row>
      <xdr:rowOff>15370</xdr:rowOff>
    </xdr:to>
    <xdr:grpSp>
      <xdr:nvGrpSpPr>
        <xdr:cNvPr id="8" name="グループ化 7">
          <a:extLst>
            <a:ext uri="{FF2B5EF4-FFF2-40B4-BE49-F238E27FC236}">
              <a16:creationId xmlns:a16="http://schemas.microsoft.com/office/drawing/2014/main" id="{B47C8921-C58F-4726-B0D5-F4566C9154D7}"/>
            </a:ext>
          </a:extLst>
        </xdr:cNvPr>
        <xdr:cNvGrpSpPr/>
      </xdr:nvGrpSpPr>
      <xdr:grpSpPr>
        <a:xfrm>
          <a:off x="2429996" y="0"/>
          <a:ext cx="8813960" cy="4665811"/>
          <a:chOff x="2429996" y="0"/>
          <a:chExt cx="8813960" cy="4665811"/>
        </a:xfrm>
      </xdr:grpSpPr>
      <xdr:sp macro="" textlink="">
        <xdr:nvSpPr>
          <xdr:cNvPr id="2" name="テキスト ボックス 1">
            <a:extLst>
              <a:ext uri="{FF2B5EF4-FFF2-40B4-BE49-F238E27FC236}">
                <a16:creationId xmlns:a16="http://schemas.microsoft.com/office/drawing/2014/main" id="{B745B2D9-A7DE-49B9-B638-5FD11E31D438}"/>
              </a:ext>
            </a:extLst>
          </xdr:cNvPr>
          <xdr:cNvSpPr txBox="1"/>
        </xdr:nvSpPr>
        <xdr:spPr>
          <a:xfrm>
            <a:off x="2429996" y="0"/>
            <a:ext cx="3877852" cy="556932"/>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記載例</a:t>
            </a: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grpSp>
        <xdr:nvGrpSpPr>
          <xdr:cNvPr id="3" name="グループ化 2">
            <a:extLst>
              <a:ext uri="{FF2B5EF4-FFF2-40B4-BE49-F238E27FC236}">
                <a16:creationId xmlns:a16="http://schemas.microsoft.com/office/drawing/2014/main" id="{63059471-FDE9-4B8C-9A0B-2BFC3F4096A3}"/>
              </a:ext>
            </a:extLst>
          </xdr:cNvPr>
          <xdr:cNvGrpSpPr/>
        </xdr:nvGrpSpPr>
        <xdr:grpSpPr>
          <a:xfrm>
            <a:off x="5987303" y="1724025"/>
            <a:ext cx="5256653" cy="2941786"/>
            <a:chOff x="5979093" y="1711762"/>
            <a:chExt cx="5253291" cy="2939545"/>
          </a:xfrm>
        </xdr:grpSpPr>
        <xdr:sp macro="" textlink="">
          <xdr:nvSpPr>
            <xdr:cNvPr id="4" name="正方形/長方形 3">
              <a:extLst>
                <a:ext uri="{FF2B5EF4-FFF2-40B4-BE49-F238E27FC236}">
                  <a16:creationId xmlns:a16="http://schemas.microsoft.com/office/drawing/2014/main" id="{E0DE06EF-2FB8-4111-80CC-7329AB7F336F}"/>
                </a:ext>
              </a:extLst>
            </xdr:cNvPr>
            <xdr:cNvSpPr/>
          </xdr:nvSpPr>
          <xdr:spPr>
            <a:xfrm>
              <a:off x="10393882" y="1711762"/>
              <a:ext cx="838502" cy="1162228"/>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5" name="正方形/長方形 4">
              <a:extLst>
                <a:ext uri="{FF2B5EF4-FFF2-40B4-BE49-F238E27FC236}">
                  <a16:creationId xmlns:a16="http://schemas.microsoft.com/office/drawing/2014/main" id="{6B27ED15-AB7B-4E27-B263-3E12322DCC3C}"/>
                </a:ext>
              </a:extLst>
            </xdr:cNvPr>
            <xdr:cNvSpPr/>
          </xdr:nvSpPr>
          <xdr:spPr>
            <a:xfrm>
              <a:off x="8837038" y="3407171"/>
              <a:ext cx="2395346" cy="1244136"/>
            </a:xfrm>
            <a:prstGeom prst="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矢印: 上向き折線 5">
              <a:extLst>
                <a:ext uri="{FF2B5EF4-FFF2-40B4-BE49-F238E27FC236}">
                  <a16:creationId xmlns:a16="http://schemas.microsoft.com/office/drawing/2014/main" id="{956E0D9A-F4AA-40E6-8396-57DDAE0E02E8}"/>
                </a:ext>
              </a:extLst>
            </xdr:cNvPr>
            <xdr:cNvSpPr/>
          </xdr:nvSpPr>
          <xdr:spPr>
            <a:xfrm rot="10800000">
              <a:off x="8863309" y="2153047"/>
              <a:ext cx="1438603" cy="1195005"/>
            </a:xfrm>
            <a:prstGeom prst="bentUpArrow">
              <a:avLst>
                <a:gd name="adj1" fmla="val 10988"/>
                <a:gd name="adj2" fmla="val 10851"/>
                <a:gd name="adj3" fmla="val 16819"/>
              </a:avLst>
            </a:prstGeom>
            <a:noFill/>
            <a:ln w="127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endParaRPr kumimoji="1" lang="ja-JP" altLang="en-US" sz="1100"/>
            </a:p>
          </xdr:txBody>
        </xdr:sp>
        <xdr:sp macro="" textlink="">
          <xdr:nvSpPr>
            <xdr:cNvPr id="7" name="テキスト ボックス 6">
              <a:extLst>
                <a:ext uri="{FF2B5EF4-FFF2-40B4-BE49-F238E27FC236}">
                  <a16:creationId xmlns:a16="http://schemas.microsoft.com/office/drawing/2014/main" id="{13500077-21CD-40FD-8053-8D43AB767E85}"/>
                </a:ext>
              </a:extLst>
            </xdr:cNvPr>
            <xdr:cNvSpPr txBox="1"/>
          </xdr:nvSpPr>
          <xdr:spPr>
            <a:xfrm>
              <a:off x="5979093" y="2411016"/>
              <a:ext cx="4257675" cy="569046"/>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noAutofit/>
            </a:bodyPr>
            <a:lstStyle/>
            <a:p>
              <a:pPr algn="l"/>
              <a:r>
                <a:rPr kumimoji="1" lang="ja-JP" altLang="en-US" sz="1100">
                  <a:solidFill>
                    <a:srgbClr val="FF0000"/>
                  </a:solidFill>
                  <a:latin typeface="BIZ UDゴシック" panose="020B0400000000000000" pitchFamily="49" charset="-128"/>
                  <a:ea typeface="BIZ UDゴシック" panose="020B0400000000000000" pitchFamily="49" charset="-128"/>
                </a:rPr>
                <a:t>　記載された工事の不履行項目数の合計を自動で、</a:t>
              </a:r>
              <a:endParaRPr kumimoji="1" lang="en-US" altLang="ja-JP" sz="1100">
                <a:solidFill>
                  <a:srgbClr val="FF0000"/>
                </a:solidFill>
                <a:latin typeface="BIZ UDゴシック" panose="020B0400000000000000" pitchFamily="49" charset="-128"/>
                <a:ea typeface="BIZ UDゴシック" panose="020B0400000000000000" pitchFamily="49" charset="-128"/>
              </a:endParaRPr>
            </a:p>
            <a:p>
              <a:pPr algn="l"/>
              <a:r>
                <a:rPr kumimoji="1" lang="ja-JP" altLang="en-US" sz="1100">
                  <a:solidFill>
                    <a:srgbClr val="FF0000"/>
                  </a:solidFill>
                  <a:latin typeface="BIZ UDゴシック" panose="020B0400000000000000" pitchFamily="49" charset="-128"/>
                  <a:ea typeface="BIZ UDゴシック" panose="020B0400000000000000" pitchFamily="49" charset="-128"/>
                </a:rPr>
                <a:t>不履行項目数の合計に記載しますので、確認して下さい。</a:t>
              </a:r>
              <a:endParaRPr kumimoji="1" lang="ja-JP" altLang="en-US" sz="1100" i="0">
                <a:solidFill>
                  <a:srgbClr val="FF0000"/>
                </a:solidFill>
                <a:latin typeface="BIZ UDゴシック" panose="020B0400000000000000" pitchFamily="49" charset="-128"/>
                <a:ea typeface="BIZ UDゴシック" panose="020B0400000000000000" pitchFamily="49" charset="-128"/>
              </a:endParaRPr>
            </a:p>
          </xdr:txBody>
        </xdr:sp>
      </xdr:grpSp>
    </xdr:grp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1537805</xdr:colOff>
      <xdr:row>0</xdr:row>
      <xdr:rowOff>0</xdr:rowOff>
    </xdr:from>
    <xdr:to>
      <xdr:col>3</xdr:col>
      <xdr:colOff>670892</xdr:colOff>
      <xdr:row>1</xdr:row>
      <xdr:rowOff>256761</xdr:rowOff>
    </xdr:to>
    <xdr:sp macro="" textlink="">
      <xdr:nvSpPr>
        <xdr:cNvPr id="2" name="テキスト ボックス 1">
          <a:extLst>
            <a:ext uri="{FF2B5EF4-FFF2-40B4-BE49-F238E27FC236}">
              <a16:creationId xmlns:a16="http://schemas.microsoft.com/office/drawing/2014/main" id="{E926D929-7412-4CDA-B0C3-0408267E8420}"/>
            </a:ext>
          </a:extLst>
        </xdr:cNvPr>
        <xdr:cNvSpPr txBox="1"/>
      </xdr:nvSpPr>
      <xdr:spPr>
        <a:xfrm>
          <a:off x="2043044" y="0"/>
          <a:ext cx="1974022" cy="447261"/>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記載例</a:t>
          </a:r>
          <a:r>
            <a:rPr kumimoji="1" lang="en-US" altLang="ja-JP"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rPr>
            <a:t>》</a:t>
          </a:r>
          <a:endParaRPr kumimoji="1" lang="ja-JP" altLang="en-US" sz="2000" b="1" i="0" u="none" strike="noStrike" kern="0" cap="none" spc="0" normalizeH="0" baseline="0" noProof="0">
            <a:ln>
              <a:noFill/>
            </a:ln>
            <a:solidFill>
              <a:srgbClr val="0000FF"/>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1</xdr:col>
      <xdr:colOff>8283</xdr:colOff>
      <xdr:row>1</xdr:row>
      <xdr:rowOff>140804</xdr:rowOff>
    </xdr:from>
    <xdr:to>
      <xdr:col>2</xdr:col>
      <xdr:colOff>49696</xdr:colOff>
      <xdr:row>3</xdr:row>
      <xdr:rowOff>132522</xdr:rowOff>
    </xdr:to>
    <xdr:sp macro="" textlink="">
      <xdr:nvSpPr>
        <xdr:cNvPr id="3" name="四角形: 角を丸くする 2">
          <a:extLst>
            <a:ext uri="{FF2B5EF4-FFF2-40B4-BE49-F238E27FC236}">
              <a16:creationId xmlns:a16="http://schemas.microsoft.com/office/drawing/2014/main" id="{DB09EA19-8605-34EC-0B17-3F70CCBCD8FF}"/>
            </a:ext>
          </a:extLst>
        </xdr:cNvPr>
        <xdr:cNvSpPr/>
      </xdr:nvSpPr>
      <xdr:spPr>
        <a:xfrm>
          <a:off x="513522" y="331304"/>
          <a:ext cx="1689652" cy="447261"/>
        </a:xfrm>
        <a:prstGeom prst="roundRect">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ka-yamamoto\Desktop\&#26045;&#24037;&#33021;&#21147;&#35413;&#20385;&#22411;&#65288;&#25216;&#34899;&#23529;&#26619;&#36039;&#26009;&#27096;&#24335;1&#65374;7&#65289;R06.04.xlsx" TargetMode="External"/><Relationship Id="rId1" Type="http://schemas.openxmlformats.org/officeDocument/2006/relationships/externalLinkPath" Target="file:///C:\Users\ka-yamamoto\Desktop\&#26045;&#24037;&#33021;&#21147;&#35413;&#20385;&#22411;&#65288;&#25216;&#34899;&#23529;&#26619;&#36039;&#26009;&#27096;&#24335;1&#65374;7&#65289;R06.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様式１（表紙）"/>
      <sheetName val="様式2（case④）"/>
      <sheetName val="チェック用"/>
      <sheetName val="様式３"/>
      <sheetName val="様式４"/>
      <sheetName val="様式５"/>
      <sheetName val="様式６"/>
      <sheetName val="【参考】誓約書（CCUS）"/>
      <sheetName val="≪記載例≫"/>
      <sheetName val="例＿様式１（表紙）"/>
      <sheetName val="例＿様式2"/>
      <sheetName val="例＿様式３"/>
      <sheetName val="例＿様式４"/>
      <sheetName val="例＿様式５"/>
      <sheetName val="例＿様式６"/>
      <sheetName val="例＿様式７"/>
    </sheetNames>
    <sheetDataSet>
      <sheetData sheetId="0">
        <row r="6">
          <cell r="L6"/>
        </row>
        <row r="10">
          <cell r="E10" t="str">
            <v>播管第　　　号</v>
          </cell>
        </row>
        <row r="11">
          <cell r="B11" t="str">
            <v>播但連絡道路　道路維持修繕工事（橋梁耐震補強修繕工事（第７・６高架橋））</v>
          </cell>
        </row>
        <row r="45">
          <cell r="F45"/>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11.bin"/><Relationship Id="rId4" Type="http://schemas.openxmlformats.org/officeDocument/2006/relationships/comments" Target="../comments2.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323A7-2523-434D-B556-85B2DBAE852A}">
  <sheetPr>
    <tabColor rgb="FFFF0000"/>
  </sheetPr>
  <dimension ref="A1:Q73"/>
  <sheetViews>
    <sheetView tabSelected="1" view="pageBreakPreview" zoomScaleNormal="100" zoomScaleSheetLayoutView="100" workbookViewId="0">
      <selection activeCell="A2" sqref="A2:Q2"/>
    </sheetView>
  </sheetViews>
  <sheetFormatPr defaultRowHeight="14.25" x14ac:dyDescent="0.15"/>
  <cols>
    <col min="1" max="1" width="3.625" style="256" customWidth="1"/>
    <col min="2" max="2" width="2.125" style="257" customWidth="1"/>
    <col min="3" max="3" width="5.125" style="257" customWidth="1"/>
    <col min="4" max="4" width="3.625" style="257" customWidth="1"/>
    <col min="5" max="7" width="6.625" style="257" customWidth="1"/>
    <col min="8" max="9" width="6.625" style="256" customWidth="1"/>
    <col min="10" max="10" width="15.625" style="256" customWidth="1"/>
    <col min="11" max="11" width="3.625" style="256" customWidth="1"/>
    <col min="12" max="13" width="5.125" style="256" customWidth="1"/>
    <col min="14" max="15" width="6.625" style="256" customWidth="1"/>
    <col min="16" max="16" width="3.625" style="256" customWidth="1"/>
    <col min="17" max="17" width="27.625" style="256" customWidth="1"/>
    <col min="18" max="262" width="9" style="256"/>
    <col min="263" max="263" width="3.625" style="256" customWidth="1"/>
    <col min="264" max="264" width="6.625" style="256" customWidth="1"/>
    <col min="265" max="265" width="3.625" style="256" customWidth="1"/>
    <col min="266" max="266" width="12.625" style="256" customWidth="1"/>
    <col min="267" max="269" width="6.625" style="256" customWidth="1"/>
    <col min="270" max="270" width="15.625" style="256" customWidth="1"/>
    <col min="271" max="271" width="3.625" style="256" customWidth="1"/>
    <col min="272" max="272" width="12.625" style="256" customWidth="1"/>
    <col min="273" max="273" width="27.625" style="256" customWidth="1"/>
    <col min="274" max="518" width="9" style="256"/>
    <col min="519" max="519" width="3.625" style="256" customWidth="1"/>
    <col min="520" max="520" width="6.625" style="256" customWidth="1"/>
    <col min="521" max="521" width="3.625" style="256" customWidth="1"/>
    <col min="522" max="522" width="12.625" style="256" customWidth="1"/>
    <col min="523" max="525" width="6.625" style="256" customWidth="1"/>
    <col min="526" max="526" width="15.625" style="256" customWidth="1"/>
    <col min="527" max="527" width="3.625" style="256" customWidth="1"/>
    <col min="528" max="528" width="12.625" style="256" customWidth="1"/>
    <col min="529" max="529" width="27.625" style="256" customWidth="1"/>
    <col min="530" max="774" width="9" style="256"/>
    <col min="775" max="775" width="3.625" style="256" customWidth="1"/>
    <col min="776" max="776" width="6.625" style="256" customWidth="1"/>
    <col min="777" max="777" width="3.625" style="256" customWidth="1"/>
    <col min="778" max="778" width="12.625" style="256" customWidth="1"/>
    <col min="779" max="781" width="6.625" style="256" customWidth="1"/>
    <col min="782" max="782" width="15.625" style="256" customWidth="1"/>
    <col min="783" max="783" width="3.625" style="256" customWidth="1"/>
    <col min="784" max="784" width="12.625" style="256" customWidth="1"/>
    <col min="785" max="785" width="27.625" style="256" customWidth="1"/>
    <col min="786" max="1030" width="9" style="256"/>
    <col min="1031" max="1031" width="3.625" style="256" customWidth="1"/>
    <col min="1032" max="1032" width="6.625" style="256" customWidth="1"/>
    <col min="1033" max="1033" width="3.625" style="256" customWidth="1"/>
    <col min="1034" max="1034" width="12.625" style="256" customWidth="1"/>
    <col min="1035" max="1037" width="6.625" style="256" customWidth="1"/>
    <col min="1038" max="1038" width="15.625" style="256" customWidth="1"/>
    <col min="1039" max="1039" width="3.625" style="256" customWidth="1"/>
    <col min="1040" max="1040" width="12.625" style="256" customWidth="1"/>
    <col min="1041" max="1041" width="27.625" style="256" customWidth="1"/>
    <col min="1042" max="1286" width="9" style="256"/>
    <col min="1287" max="1287" width="3.625" style="256" customWidth="1"/>
    <col min="1288" max="1288" width="6.625" style="256" customWidth="1"/>
    <col min="1289" max="1289" width="3.625" style="256" customWidth="1"/>
    <col min="1290" max="1290" width="12.625" style="256" customWidth="1"/>
    <col min="1291" max="1293" width="6.625" style="256" customWidth="1"/>
    <col min="1294" max="1294" width="15.625" style="256" customWidth="1"/>
    <col min="1295" max="1295" width="3.625" style="256" customWidth="1"/>
    <col min="1296" max="1296" width="12.625" style="256" customWidth="1"/>
    <col min="1297" max="1297" width="27.625" style="256" customWidth="1"/>
    <col min="1298" max="1542" width="9" style="256"/>
    <col min="1543" max="1543" width="3.625" style="256" customWidth="1"/>
    <col min="1544" max="1544" width="6.625" style="256" customWidth="1"/>
    <col min="1545" max="1545" width="3.625" style="256" customWidth="1"/>
    <col min="1546" max="1546" width="12.625" style="256" customWidth="1"/>
    <col min="1547" max="1549" width="6.625" style="256" customWidth="1"/>
    <col min="1550" max="1550" width="15.625" style="256" customWidth="1"/>
    <col min="1551" max="1551" width="3.625" style="256" customWidth="1"/>
    <col min="1552" max="1552" width="12.625" style="256" customWidth="1"/>
    <col min="1553" max="1553" width="27.625" style="256" customWidth="1"/>
    <col min="1554" max="1798" width="9" style="256"/>
    <col min="1799" max="1799" width="3.625" style="256" customWidth="1"/>
    <col min="1800" max="1800" width="6.625" style="256" customWidth="1"/>
    <col min="1801" max="1801" width="3.625" style="256" customWidth="1"/>
    <col min="1802" max="1802" width="12.625" style="256" customWidth="1"/>
    <col min="1803" max="1805" width="6.625" style="256" customWidth="1"/>
    <col min="1806" max="1806" width="15.625" style="256" customWidth="1"/>
    <col min="1807" max="1807" width="3.625" style="256" customWidth="1"/>
    <col min="1808" max="1808" width="12.625" style="256" customWidth="1"/>
    <col min="1809" max="1809" width="27.625" style="256" customWidth="1"/>
    <col min="1810" max="2054" width="9" style="256"/>
    <col min="2055" max="2055" width="3.625" style="256" customWidth="1"/>
    <col min="2056" max="2056" width="6.625" style="256" customWidth="1"/>
    <col min="2057" max="2057" width="3.625" style="256" customWidth="1"/>
    <col min="2058" max="2058" width="12.625" style="256" customWidth="1"/>
    <col min="2059" max="2061" width="6.625" style="256" customWidth="1"/>
    <col min="2062" max="2062" width="15.625" style="256" customWidth="1"/>
    <col min="2063" max="2063" width="3.625" style="256" customWidth="1"/>
    <col min="2064" max="2064" width="12.625" style="256" customWidth="1"/>
    <col min="2065" max="2065" width="27.625" style="256" customWidth="1"/>
    <col min="2066" max="2310" width="9" style="256"/>
    <col min="2311" max="2311" width="3.625" style="256" customWidth="1"/>
    <col min="2312" max="2312" width="6.625" style="256" customWidth="1"/>
    <col min="2313" max="2313" width="3.625" style="256" customWidth="1"/>
    <col min="2314" max="2314" width="12.625" style="256" customWidth="1"/>
    <col min="2315" max="2317" width="6.625" style="256" customWidth="1"/>
    <col min="2318" max="2318" width="15.625" style="256" customWidth="1"/>
    <col min="2319" max="2319" width="3.625" style="256" customWidth="1"/>
    <col min="2320" max="2320" width="12.625" style="256" customWidth="1"/>
    <col min="2321" max="2321" width="27.625" style="256" customWidth="1"/>
    <col min="2322" max="2566" width="9" style="256"/>
    <col min="2567" max="2567" width="3.625" style="256" customWidth="1"/>
    <col min="2568" max="2568" width="6.625" style="256" customWidth="1"/>
    <col min="2569" max="2569" width="3.625" style="256" customWidth="1"/>
    <col min="2570" max="2570" width="12.625" style="256" customWidth="1"/>
    <col min="2571" max="2573" width="6.625" style="256" customWidth="1"/>
    <col min="2574" max="2574" width="15.625" style="256" customWidth="1"/>
    <col min="2575" max="2575" width="3.625" style="256" customWidth="1"/>
    <col min="2576" max="2576" width="12.625" style="256" customWidth="1"/>
    <col min="2577" max="2577" width="27.625" style="256" customWidth="1"/>
    <col min="2578" max="2822" width="9" style="256"/>
    <col min="2823" max="2823" width="3.625" style="256" customWidth="1"/>
    <col min="2824" max="2824" width="6.625" style="256" customWidth="1"/>
    <col min="2825" max="2825" width="3.625" style="256" customWidth="1"/>
    <col min="2826" max="2826" width="12.625" style="256" customWidth="1"/>
    <col min="2827" max="2829" width="6.625" style="256" customWidth="1"/>
    <col min="2830" max="2830" width="15.625" style="256" customWidth="1"/>
    <col min="2831" max="2831" width="3.625" style="256" customWidth="1"/>
    <col min="2832" max="2832" width="12.625" style="256" customWidth="1"/>
    <col min="2833" max="2833" width="27.625" style="256" customWidth="1"/>
    <col min="2834" max="3078" width="9" style="256"/>
    <col min="3079" max="3079" width="3.625" style="256" customWidth="1"/>
    <col min="3080" max="3080" width="6.625" style="256" customWidth="1"/>
    <col min="3081" max="3081" width="3.625" style="256" customWidth="1"/>
    <col min="3082" max="3082" width="12.625" style="256" customWidth="1"/>
    <col min="3083" max="3085" width="6.625" style="256" customWidth="1"/>
    <col min="3086" max="3086" width="15.625" style="256" customWidth="1"/>
    <col min="3087" max="3087" width="3.625" style="256" customWidth="1"/>
    <col min="3088" max="3088" width="12.625" style="256" customWidth="1"/>
    <col min="3089" max="3089" width="27.625" style="256" customWidth="1"/>
    <col min="3090" max="3334" width="9" style="256"/>
    <col min="3335" max="3335" width="3.625" style="256" customWidth="1"/>
    <col min="3336" max="3336" width="6.625" style="256" customWidth="1"/>
    <col min="3337" max="3337" width="3.625" style="256" customWidth="1"/>
    <col min="3338" max="3338" width="12.625" style="256" customWidth="1"/>
    <col min="3339" max="3341" width="6.625" style="256" customWidth="1"/>
    <col min="3342" max="3342" width="15.625" style="256" customWidth="1"/>
    <col min="3343" max="3343" width="3.625" style="256" customWidth="1"/>
    <col min="3344" max="3344" width="12.625" style="256" customWidth="1"/>
    <col min="3345" max="3345" width="27.625" style="256" customWidth="1"/>
    <col min="3346" max="3590" width="9" style="256"/>
    <col min="3591" max="3591" width="3.625" style="256" customWidth="1"/>
    <col min="3592" max="3592" width="6.625" style="256" customWidth="1"/>
    <col min="3593" max="3593" width="3.625" style="256" customWidth="1"/>
    <col min="3594" max="3594" width="12.625" style="256" customWidth="1"/>
    <col min="3595" max="3597" width="6.625" style="256" customWidth="1"/>
    <col min="3598" max="3598" width="15.625" style="256" customWidth="1"/>
    <col min="3599" max="3599" width="3.625" style="256" customWidth="1"/>
    <col min="3600" max="3600" width="12.625" style="256" customWidth="1"/>
    <col min="3601" max="3601" width="27.625" style="256" customWidth="1"/>
    <col min="3602" max="3846" width="9" style="256"/>
    <col min="3847" max="3847" width="3.625" style="256" customWidth="1"/>
    <col min="3848" max="3848" width="6.625" style="256" customWidth="1"/>
    <col min="3849" max="3849" width="3.625" style="256" customWidth="1"/>
    <col min="3850" max="3850" width="12.625" style="256" customWidth="1"/>
    <col min="3851" max="3853" width="6.625" style="256" customWidth="1"/>
    <col min="3854" max="3854" width="15.625" style="256" customWidth="1"/>
    <col min="3855" max="3855" width="3.625" style="256" customWidth="1"/>
    <col min="3856" max="3856" width="12.625" style="256" customWidth="1"/>
    <col min="3857" max="3857" width="27.625" style="256" customWidth="1"/>
    <col min="3858" max="4102" width="9" style="256"/>
    <col min="4103" max="4103" width="3.625" style="256" customWidth="1"/>
    <col min="4104" max="4104" width="6.625" style="256" customWidth="1"/>
    <col min="4105" max="4105" width="3.625" style="256" customWidth="1"/>
    <col min="4106" max="4106" width="12.625" style="256" customWidth="1"/>
    <col min="4107" max="4109" width="6.625" style="256" customWidth="1"/>
    <col min="4110" max="4110" width="15.625" style="256" customWidth="1"/>
    <col min="4111" max="4111" width="3.625" style="256" customWidth="1"/>
    <col min="4112" max="4112" width="12.625" style="256" customWidth="1"/>
    <col min="4113" max="4113" width="27.625" style="256" customWidth="1"/>
    <col min="4114" max="4358" width="9" style="256"/>
    <col min="4359" max="4359" width="3.625" style="256" customWidth="1"/>
    <col min="4360" max="4360" width="6.625" style="256" customWidth="1"/>
    <col min="4361" max="4361" width="3.625" style="256" customWidth="1"/>
    <col min="4362" max="4362" width="12.625" style="256" customWidth="1"/>
    <col min="4363" max="4365" width="6.625" style="256" customWidth="1"/>
    <col min="4366" max="4366" width="15.625" style="256" customWidth="1"/>
    <col min="4367" max="4367" width="3.625" style="256" customWidth="1"/>
    <col min="4368" max="4368" width="12.625" style="256" customWidth="1"/>
    <col min="4369" max="4369" width="27.625" style="256" customWidth="1"/>
    <col min="4370" max="4614" width="9" style="256"/>
    <col min="4615" max="4615" width="3.625" style="256" customWidth="1"/>
    <col min="4616" max="4616" width="6.625" style="256" customWidth="1"/>
    <col min="4617" max="4617" width="3.625" style="256" customWidth="1"/>
    <col min="4618" max="4618" width="12.625" style="256" customWidth="1"/>
    <col min="4619" max="4621" width="6.625" style="256" customWidth="1"/>
    <col min="4622" max="4622" width="15.625" style="256" customWidth="1"/>
    <col min="4623" max="4623" width="3.625" style="256" customWidth="1"/>
    <col min="4624" max="4624" width="12.625" style="256" customWidth="1"/>
    <col min="4625" max="4625" width="27.625" style="256" customWidth="1"/>
    <col min="4626" max="4870" width="9" style="256"/>
    <col min="4871" max="4871" width="3.625" style="256" customWidth="1"/>
    <col min="4872" max="4872" width="6.625" style="256" customWidth="1"/>
    <col min="4873" max="4873" width="3.625" style="256" customWidth="1"/>
    <col min="4874" max="4874" width="12.625" style="256" customWidth="1"/>
    <col min="4875" max="4877" width="6.625" style="256" customWidth="1"/>
    <col min="4878" max="4878" width="15.625" style="256" customWidth="1"/>
    <col min="4879" max="4879" width="3.625" style="256" customWidth="1"/>
    <col min="4880" max="4880" width="12.625" style="256" customWidth="1"/>
    <col min="4881" max="4881" width="27.625" style="256" customWidth="1"/>
    <col min="4882" max="5126" width="9" style="256"/>
    <col min="5127" max="5127" width="3.625" style="256" customWidth="1"/>
    <col min="5128" max="5128" width="6.625" style="256" customWidth="1"/>
    <col min="5129" max="5129" width="3.625" style="256" customWidth="1"/>
    <col min="5130" max="5130" width="12.625" style="256" customWidth="1"/>
    <col min="5131" max="5133" width="6.625" style="256" customWidth="1"/>
    <col min="5134" max="5134" width="15.625" style="256" customWidth="1"/>
    <col min="5135" max="5135" width="3.625" style="256" customWidth="1"/>
    <col min="5136" max="5136" width="12.625" style="256" customWidth="1"/>
    <col min="5137" max="5137" width="27.625" style="256" customWidth="1"/>
    <col min="5138" max="5382" width="9" style="256"/>
    <col min="5383" max="5383" width="3.625" style="256" customWidth="1"/>
    <col min="5384" max="5384" width="6.625" style="256" customWidth="1"/>
    <col min="5385" max="5385" width="3.625" style="256" customWidth="1"/>
    <col min="5386" max="5386" width="12.625" style="256" customWidth="1"/>
    <col min="5387" max="5389" width="6.625" style="256" customWidth="1"/>
    <col min="5390" max="5390" width="15.625" style="256" customWidth="1"/>
    <col min="5391" max="5391" width="3.625" style="256" customWidth="1"/>
    <col min="5392" max="5392" width="12.625" style="256" customWidth="1"/>
    <col min="5393" max="5393" width="27.625" style="256" customWidth="1"/>
    <col min="5394" max="5638" width="9" style="256"/>
    <col min="5639" max="5639" width="3.625" style="256" customWidth="1"/>
    <col min="5640" max="5640" width="6.625" style="256" customWidth="1"/>
    <col min="5641" max="5641" width="3.625" style="256" customWidth="1"/>
    <col min="5642" max="5642" width="12.625" style="256" customWidth="1"/>
    <col min="5643" max="5645" width="6.625" style="256" customWidth="1"/>
    <col min="5646" max="5646" width="15.625" style="256" customWidth="1"/>
    <col min="5647" max="5647" width="3.625" style="256" customWidth="1"/>
    <col min="5648" max="5648" width="12.625" style="256" customWidth="1"/>
    <col min="5649" max="5649" width="27.625" style="256" customWidth="1"/>
    <col min="5650" max="5894" width="9" style="256"/>
    <col min="5895" max="5895" width="3.625" style="256" customWidth="1"/>
    <col min="5896" max="5896" width="6.625" style="256" customWidth="1"/>
    <col min="5897" max="5897" width="3.625" style="256" customWidth="1"/>
    <col min="5898" max="5898" width="12.625" style="256" customWidth="1"/>
    <col min="5899" max="5901" width="6.625" style="256" customWidth="1"/>
    <col min="5902" max="5902" width="15.625" style="256" customWidth="1"/>
    <col min="5903" max="5903" width="3.625" style="256" customWidth="1"/>
    <col min="5904" max="5904" width="12.625" style="256" customWidth="1"/>
    <col min="5905" max="5905" width="27.625" style="256" customWidth="1"/>
    <col min="5906" max="6150" width="9" style="256"/>
    <col min="6151" max="6151" width="3.625" style="256" customWidth="1"/>
    <col min="6152" max="6152" width="6.625" style="256" customWidth="1"/>
    <col min="6153" max="6153" width="3.625" style="256" customWidth="1"/>
    <col min="6154" max="6154" width="12.625" style="256" customWidth="1"/>
    <col min="6155" max="6157" width="6.625" style="256" customWidth="1"/>
    <col min="6158" max="6158" width="15.625" style="256" customWidth="1"/>
    <col min="6159" max="6159" width="3.625" style="256" customWidth="1"/>
    <col min="6160" max="6160" width="12.625" style="256" customWidth="1"/>
    <col min="6161" max="6161" width="27.625" style="256" customWidth="1"/>
    <col min="6162" max="6406" width="9" style="256"/>
    <col min="6407" max="6407" width="3.625" style="256" customWidth="1"/>
    <col min="6408" max="6408" width="6.625" style="256" customWidth="1"/>
    <col min="6409" max="6409" width="3.625" style="256" customWidth="1"/>
    <col min="6410" max="6410" width="12.625" style="256" customWidth="1"/>
    <col min="6411" max="6413" width="6.625" style="256" customWidth="1"/>
    <col min="6414" max="6414" width="15.625" style="256" customWidth="1"/>
    <col min="6415" max="6415" width="3.625" style="256" customWidth="1"/>
    <col min="6416" max="6416" width="12.625" style="256" customWidth="1"/>
    <col min="6417" max="6417" width="27.625" style="256" customWidth="1"/>
    <col min="6418" max="6662" width="9" style="256"/>
    <col min="6663" max="6663" width="3.625" style="256" customWidth="1"/>
    <col min="6664" max="6664" width="6.625" style="256" customWidth="1"/>
    <col min="6665" max="6665" width="3.625" style="256" customWidth="1"/>
    <col min="6666" max="6666" width="12.625" style="256" customWidth="1"/>
    <col min="6667" max="6669" width="6.625" style="256" customWidth="1"/>
    <col min="6670" max="6670" width="15.625" style="256" customWidth="1"/>
    <col min="6671" max="6671" width="3.625" style="256" customWidth="1"/>
    <col min="6672" max="6672" width="12.625" style="256" customWidth="1"/>
    <col min="6673" max="6673" width="27.625" style="256" customWidth="1"/>
    <col min="6674" max="6918" width="9" style="256"/>
    <col min="6919" max="6919" width="3.625" style="256" customWidth="1"/>
    <col min="6920" max="6920" width="6.625" style="256" customWidth="1"/>
    <col min="6921" max="6921" width="3.625" style="256" customWidth="1"/>
    <col min="6922" max="6922" width="12.625" style="256" customWidth="1"/>
    <col min="6923" max="6925" width="6.625" style="256" customWidth="1"/>
    <col min="6926" max="6926" width="15.625" style="256" customWidth="1"/>
    <col min="6927" max="6927" width="3.625" style="256" customWidth="1"/>
    <col min="6928" max="6928" width="12.625" style="256" customWidth="1"/>
    <col min="6929" max="6929" width="27.625" style="256" customWidth="1"/>
    <col min="6930" max="7174" width="9" style="256"/>
    <col min="7175" max="7175" width="3.625" style="256" customWidth="1"/>
    <col min="7176" max="7176" width="6.625" style="256" customWidth="1"/>
    <col min="7177" max="7177" width="3.625" style="256" customWidth="1"/>
    <col min="7178" max="7178" width="12.625" style="256" customWidth="1"/>
    <col min="7179" max="7181" width="6.625" style="256" customWidth="1"/>
    <col min="7182" max="7182" width="15.625" style="256" customWidth="1"/>
    <col min="7183" max="7183" width="3.625" style="256" customWidth="1"/>
    <col min="7184" max="7184" width="12.625" style="256" customWidth="1"/>
    <col min="7185" max="7185" width="27.625" style="256" customWidth="1"/>
    <col min="7186" max="7430" width="9" style="256"/>
    <col min="7431" max="7431" width="3.625" style="256" customWidth="1"/>
    <col min="7432" max="7432" width="6.625" style="256" customWidth="1"/>
    <col min="7433" max="7433" width="3.625" style="256" customWidth="1"/>
    <col min="7434" max="7434" width="12.625" style="256" customWidth="1"/>
    <col min="7435" max="7437" width="6.625" style="256" customWidth="1"/>
    <col min="7438" max="7438" width="15.625" style="256" customWidth="1"/>
    <col min="7439" max="7439" width="3.625" style="256" customWidth="1"/>
    <col min="7440" max="7440" width="12.625" style="256" customWidth="1"/>
    <col min="7441" max="7441" width="27.625" style="256" customWidth="1"/>
    <col min="7442" max="7686" width="9" style="256"/>
    <col min="7687" max="7687" width="3.625" style="256" customWidth="1"/>
    <col min="7688" max="7688" width="6.625" style="256" customWidth="1"/>
    <col min="7689" max="7689" width="3.625" style="256" customWidth="1"/>
    <col min="7690" max="7690" width="12.625" style="256" customWidth="1"/>
    <col min="7691" max="7693" width="6.625" style="256" customWidth="1"/>
    <col min="7694" max="7694" width="15.625" style="256" customWidth="1"/>
    <col min="7695" max="7695" width="3.625" style="256" customWidth="1"/>
    <col min="7696" max="7696" width="12.625" style="256" customWidth="1"/>
    <col min="7697" max="7697" width="27.625" style="256" customWidth="1"/>
    <col min="7698" max="7942" width="9" style="256"/>
    <col min="7943" max="7943" width="3.625" style="256" customWidth="1"/>
    <col min="7944" max="7944" width="6.625" style="256" customWidth="1"/>
    <col min="7945" max="7945" width="3.625" style="256" customWidth="1"/>
    <col min="7946" max="7946" width="12.625" style="256" customWidth="1"/>
    <col min="7947" max="7949" width="6.625" style="256" customWidth="1"/>
    <col min="7950" max="7950" width="15.625" style="256" customWidth="1"/>
    <col min="7951" max="7951" width="3.625" style="256" customWidth="1"/>
    <col min="7952" max="7952" width="12.625" style="256" customWidth="1"/>
    <col min="7953" max="7953" width="27.625" style="256" customWidth="1"/>
    <col min="7954" max="8198" width="9" style="256"/>
    <col min="8199" max="8199" width="3.625" style="256" customWidth="1"/>
    <col min="8200" max="8200" width="6.625" style="256" customWidth="1"/>
    <col min="8201" max="8201" width="3.625" style="256" customWidth="1"/>
    <col min="8202" max="8202" width="12.625" style="256" customWidth="1"/>
    <col min="8203" max="8205" width="6.625" style="256" customWidth="1"/>
    <col min="8206" max="8206" width="15.625" style="256" customWidth="1"/>
    <col min="8207" max="8207" width="3.625" style="256" customWidth="1"/>
    <col min="8208" max="8208" width="12.625" style="256" customWidth="1"/>
    <col min="8209" max="8209" width="27.625" style="256" customWidth="1"/>
    <col min="8210" max="8454" width="9" style="256"/>
    <col min="8455" max="8455" width="3.625" style="256" customWidth="1"/>
    <col min="8456" max="8456" width="6.625" style="256" customWidth="1"/>
    <col min="8457" max="8457" width="3.625" style="256" customWidth="1"/>
    <col min="8458" max="8458" width="12.625" style="256" customWidth="1"/>
    <col min="8459" max="8461" width="6.625" style="256" customWidth="1"/>
    <col min="8462" max="8462" width="15.625" style="256" customWidth="1"/>
    <col min="8463" max="8463" width="3.625" style="256" customWidth="1"/>
    <col min="8464" max="8464" width="12.625" style="256" customWidth="1"/>
    <col min="8465" max="8465" width="27.625" style="256" customWidth="1"/>
    <col min="8466" max="8710" width="9" style="256"/>
    <col min="8711" max="8711" width="3.625" style="256" customWidth="1"/>
    <col min="8712" max="8712" width="6.625" style="256" customWidth="1"/>
    <col min="8713" max="8713" width="3.625" style="256" customWidth="1"/>
    <col min="8714" max="8714" width="12.625" style="256" customWidth="1"/>
    <col min="8715" max="8717" width="6.625" style="256" customWidth="1"/>
    <col min="8718" max="8718" width="15.625" style="256" customWidth="1"/>
    <col min="8719" max="8719" width="3.625" style="256" customWidth="1"/>
    <col min="8720" max="8720" width="12.625" style="256" customWidth="1"/>
    <col min="8721" max="8721" width="27.625" style="256" customWidth="1"/>
    <col min="8722" max="8966" width="9" style="256"/>
    <col min="8967" max="8967" width="3.625" style="256" customWidth="1"/>
    <col min="8968" max="8968" width="6.625" style="256" customWidth="1"/>
    <col min="8969" max="8969" width="3.625" style="256" customWidth="1"/>
    <col min="8970" max="8970" width="12.625" style="256" customWidth="1"/>
    <col min="8971" max="8973" width="6.625" style="256" customWidth="1"/>
    <col min="8974" max="8974" width="15.625" style="256" customWidth="1"/>
    <col min="8975" max="8975" width="3.625" style="256" customWidth="1"/>
    <col min="8976" max="8976" width="12.625" style="256" customWidth="1"/>
    <col min="8977" max="8977" width="27.625" style="256" customWidth="1"/>
    <col min="8978" max="9222" width="9" style="256"/>
    <col min="9223" max="9223" width="3.625" style="256" customWidth="1"/>
    <col min="9224" max="9224" width="6.625" style="256" customWidth="1"/>
    <col min="9225" max="9225" width="3.625" style="256" customWidth="1"/>
    <col min="9226" max="9226" width="12.625" style="256" customWidth="1"/>
    <col min="9227" max="9229" width="6.625" style="256" customWidth="1"/>
    <col min="9230" max="9230" width="15.625" style="256" customWidth="1"/>
    <col min="9231" max="9231" width="3.625" style="256" customWidth="1"/>
    <col min="9232" max="9232" width="12.625" style="256" customWidth="1"/>
    <col min="9233" max="9233" width="27.625" style="256" customWidth="1"/>
    <col min="9234" max="9478" width="9" style="256"/>
    <col min="9479" max="9479" width="3.625" style="256" customWidth="1"/>
    <col min="9480" max="9480" width="6.625" style="256" customWidth="1"/>
    <col min="9481" max="9481" width="3.625" style="256" customWidth="1"/>
    <col min="9482" max="9482" width="12.625" style="256" customWidth="1"/>
    <col min="9483" max="9485" width="6.625" style="256" customWidth="1"/>
    <col min="9486" max="9486" width="15.625" style="256" customWidth="1"/>
    <col min="9487" max="9487" width="3.625" style="256" customWidth="1"/>
    <col min="9488" max="9488" width="12.625" style="256" customWidth="1"/>
    <col min="9489" max="9489" width="27.625" style="256" customWidth="1"/>
    <col min="9490" max="9734" width="9" style="256"/>
    <col min="9735" max="9735" width="3.625" style="256" customWidth="1"/>
    <col min="9736" max="9736" width="6.625" style="256" customWidth="1"/>
    <col min="9737" max="9737" width="3.625" style="256" customWidth="1"/>
    <col min="9738" max="9738" width="12.625" style="256" customWidth="1"/>
    <col min="9739" max="9741" width="6.625" style="256" customWidth="1"/>
    <col min="9742" max="9742" width="15.625" style="256" customWidth="1"/>
    <col min="9743" max="9743" width="3.625" style="256" customWidth="1"/>
    <col min="9744" max="9744" width="12.625" style="256" customWidth="1"/>
    <col min="9745" max="9745" width="27.625" style="256" customWidth="1"/>
    <col min="9746" max="9990" width="9" style="256"/>
    <col min="9991" max="9991" width="3.625" style="256" customWidth="1"/>
    <col min="9992" max="9992" width="6.625" style="256" customWidth="1"/>
    <col min="9993" max="9993" width="3.625" style="256" customWidth="1"/>
    <col min="9994" max="9994" width="12.625" style="256" customWidth="1"/>
    <col min="9995" max="9997" width="6.625" style="256" customWidth="1"/>
    <col min="9998" max="9998" width="15.625" style="256" customWidth="1"/>
    <col min="9999" max="9999" width="3.625" style="256" customWidth="1"/>
    <col min="10000" max="10000" width="12.625" style="256" customWidth="1"/>
    <col min="10001" max="10001" width="27.625" style="256" customWidth="1"/>
    <col min="10002" max="10246" width="9" style="256"/>
    <col min="10247" max="10247" width="3.625" style="256" customWidth="1"/>
    <col min="10248" max="10248" width="6.625" style="256" customWidth="1"/>
    <col min="10249" max="10249" width="3.625" style="256" customWidth="1"/>
    <col min="10250" max="10250" width="12.625" style="256" customWidth="1"/>
    <col min="10251" max="10253" width="6.625" style="256" customWidth="1"/>
    <col min="10254" max="10254" width="15.625" style="256" customWidth="1"/>
    <col min="10255" max="10255" width="3.625" style="256" customWidth="1"/>
    <col min="10256" max="10256" width="12.625" style="256" customWidth="1"/>
    <col min="10257" max="10257" width="27.625" style="256" customWidth="1"/>
    <col min="10258" max="10502" width="9" style="256"/>
    <col min="10503" max="10503" width="3.625" style="256" customWidth="1"/>
    <col min="10504" max="10504" width="6.625" style="256" customWidth="1"/>
    <col min="10505" max="10505" width="3.625" style="256" customWidth="1"/>
    <col min="10506" max="10506" width="12.625" style="256" customWidth="1"/>
    <col min="10507" max="10509" width="6.625" style="256" customWidth="1"/>
    <col min="10510" max="10510" width="15.625" style="256" customWidth="1"/>
    <col min="10511" max="10511" width="3.625" style="256" customWidth="1"/>
    <col min="10512" max="10512" width="12.625" style="256" customWidth="1"/>
    <col min="10513" max="10513" width="27.625" style="256" customWidth="1"/>
    <col min="10514" max="10758" width="9" style="256"/>
    <col min="10759" max="10759" width="3.625" style="256" customWidth="1"/>
    <col min="10760" max="10760" width="6.625" style="256" customWidth="1"/>
    <col min="10761" max="10761" width="3.625" style="256" customWidth="1"/>
    <col min="10762" max="10762" width="12.625" style="256" customWidth="1"/>
    <col min="10763" max="10765" width="6.625" style="256" customWidth="1"/>
    <col min="10766" max="10766" width="15.625" style="256" customWidth="1"/>
    <col min="10767" max="10767" width="3.625" style="256" customWidth="1"/>
    <col min="10768" max="10768" width="12.625" style="256" customWidth="1"/>
    <col min="10769" max="10769" width="27.625" style="256" customWidth="1"/>
    <col min="10770" max="11014" width="9" style="256"/>
    <col min="11015" max="11015" width="3.625" style="256" customWidth="1"/>
    <col min="11016" max="11016" width="6.625" style="256" customWidth="1"/>
    <col min="11017" max="11017" width="3.625" style="256" customWidth="1"/>
    <col min="11018" max="11018" width="12.625" style="256" customWidth="1"/>
    <col min="11019" max="11021" width="6.625" style="256" customWidth="1"/>
    <col min="11022" max="11022" width="15.625" style="256" customWidth="1"/>
    <col min="11023" max="11023" width="3.625" style="256" customWidth="1"/>
    <col min="11024" max="11024" width="12.625" style="256" customWidth="1"/>
    <col min="11025" max="11025" width="27.625" style="256" customWidth="1"/>
    <col min="11026" max="11270" width="9" style="256"/>
    <col min="11271" max="11271" width="3.625" style="256" customWidth="1"/>
    <col min="11272" max="11272" width="6.625" style="256" customWidth="1"/>
    <col min="11273" max="11273" width="3.625" style="256" customWidth="1"/>
    <col min="11274" max="11274" width="12.625" style="256" customWidth="1"/>
    <col min="11275" max="11277" width="6.625" style="256" customWidth="1"/>
    <col min="11278" max="11278" width="15.625" style="256" customWidth="1"/>
    <col min="11279" max="11279" width="3.625" style="256" customWidth="1"/>
    <col min="11280" max="11280" width="12.625" style="256" customWidth="1"/>
    <col min="11281" max="11281" width="27.625" style="256" customWidth="1"/>
    <col min="11282" max="11526" width="9" style="256"/>
    <col min="11527" max="11527" width="3.625" style="256" customWidth="1"/>
    <col min="11528" max="11528" width="6.625" style="256" customWidth="1"/>
    <col min="11529" max="11529" width="3.625" style="256" customWidth="1"/>
    <col min="11530" max="11530" width="12.625" style="256" customWidth="1"/>
    <col min="11531" max="11533" width="6.625" style="256" customWidth="1"/>
    <col min="11534" max="11534" width="15.625" style="256" customWidth="1"/>
    <col min="11535" max="11535" width="3.625" style="256" customWidth="1"/>
    <col min="11536" max="11536" width="12.625" style="256" customWidth="1"/>
    <col min="11537" max="11537" width="27.625" style="256" customWidth="1"/>
    <col min="11538" max="11782" width="9" style="256"/>
    <col min="11783" max="11783" width="3.625" style="256" customWidth="1"/>
    <col min="11784" max="11784" width="6.625" style="256" customWidth="1"/>
    <col min="11785" max="11785" width="3.625" style="256" customWidth="1"/>
    <col min="11786" max="11786" width="12.625" style="256" customWidth="1"/>
    <col min="11787" max="11789" width="6.625" style="256" customWidth="1"/>
    <col min="11790" max="11790" width="15.625" style="256" customWidth="1"/>
    <col min="11791" max="11791" width="3.625" style="256" customWidth="1"/>
    <col min="11792" max="11792" width="12.625" style="256" customWidth="1"/>
    <col min="11793" max="11793" width="27.625" style="256" customWidth="1"/>
    <col min="11794" max="12038" width="9" style="256"/>
    <col min="12039" max="12039" width="3.625" style="256" customWidth="1"/>
    <col min="12040" max="12040" width="6.625" style="256" customWidth="1"/>
    <col min="12041" max="12041" width="3.625" style="256" customWidth="1"/>
    <col min="12042" max="12042" width="12.625" style="256" customWidth="1"/>
    <col min="12043" max="12045" width="6.625" style="256" customWidth="1"/>
    <col min="12046" max="12046" width="15.625" style="256" customWidth="1"/>
    <col min="12047" max="12047" width="3.625" style="256" customWidth="1"/>
    <col min="12048" max="12048" width="12.625" style="256" customWidth="1"/>
    <col min="12049" max="12049" width="27.625" style="256" customWidth="1"/>
    <col min="12050" max="12294" width="9" style="256"/>
    <col min="12295" max="12295" width="3.625" style="256" customWidth="1"/>
    <col min="12296" max="12296" width="6.625" style="256" customWidth="1"/>
    <col min="12297" max="12297" width="3.625" style="256" customWidth="1"/>
    <col min="12298" max="12298" width="12.625" style="256" customWidth="1"/>
    <col min="12299" max="12301" width="6.625" style="256" customWidth="1"/>
    <col min="12302" max="12302" width="15.625" style="256" customWidth="1"/>
    <col min="12303" max="12303" width="3.625" style="256" customWidth="1"/>
    <col min="12304" max="12304" width="12.625" style="256" customWidth="1"/>
    <col min="12305" max="12305" width="27.625" style="256" customWidth="1"/>
    <col min="12306" max="12550" width="9" style="256"/>
    <col min="12551" max="12551" width="3.625" style="256" customWidth="1"/>
    <col min="12552" max="12552" width="6.625" style="256" customWidth="1"/>
    <col min="12553" max="12553" width="3.625" style="256" customWidth="1"/>
    <col min="12554" max="12554" width="12.625" style="256" customWidth="1"/>
    <col min="12555" max="12557" width="6.625" style="256" customWidth="1"/>
    <col min="12558" max="12558" width="15.625" style="256" customWidth="1"/>
    <col min="12559" max="12559" width="3.625" style="256" customWidth="1"/>
    <col min="12560" max="12560" width="12.625" style="256" customWidth="1"/>
    <col min="12561" max="12561" width="27.625" style="256" customWidth="1"/>
    <col min="12562" max="12806" width="9" style="256"/>
    <col min="12807" max="12807" width="3.625" style="256" customWidth="1"/>
    <col min="12808" max="12808" width="6.625" style="256" customWidth="1"/>
    <col min="12809" max="12809" width="3.625" style="256" customWidth="1"/>
    <col min="12810" max="12810" width="12.625" style="256" customWidth="1"/>
    <col min="12811" max="12813" width="6.625" style="256" customWidth="1"/>
    <col min="12814" max="12814" width="15.625" style="256" customWidth="1"/>
    <col min="12815" max="12815" width="3.625" style="256" customWidth="1"/>
    <col min="12816" max="12816" width="12.625" style="256" customWidth="1"/>
    <col min="12817" max="12817" width="27.625" style="256" customWidth="1"/>
    <col min="12818" max="13062" width="9" style="256"/>
    <col min="13063" max="13063" width="3.625" style="256" customWidth="1"/>
    <col min="13064" max="13064" width="6.625" style="256" customWidth="1"/>
    <col min="13065" max="13065" width="3.625" style="256" customWidth="1"/>
    <col min="13066" max="13066" width="12.625" style="256" customWidth="1"/>
    <col min="13067" max="13069" width="6.625" style="256" customWidth="1"/>
    <col min="13070" max="13070" width="15.625" style="256" customWidth="1"/>
    <col min="13071" max="13071" width="3.625" style="256" customWidth="1"/>
    <col min="13072" max="13072" width="12.625" style="256" customWidth="1"/>
    <col min="13073" max="13073" width="27.625" style="256" customWidth="1"/>
    <col min="13074" max="13318" width="9" style="256"/>
    <col min="13319" max="13319" width="3.625" style="256" customWidth="1"/>
    <col min="13320" max="13320" width="6.625" style="256" customWidth="1"/>
    <col min="13321" max="13321" width="3.625" style="256" customWidth="1"/>
    <col min="13322" max="13322" width="12.625" style="256" customWidth="1"/>
    <col min="13323" max="13325" width="6.625" style="256" customWidth="1"/>
    <col min="13326" max="13326" width="15.625" style="256" customWidth="1"/>
    <col min="13327" max="13327" width="3.625" style="256" customWidth="1"/>
    <col min="13328" max="13328" width="12.625" style="256" customWidth="1"/>
    <col min="13329" max="13329" width="27.625" style="256" customWidth="1"/>
    <col min="13330" max="13574" width="9" style="256"/>
    <col min="13575" max="13575" width="3.625" style="256" customWidth="1"/>
    <col min="13576" max="13576" width="6.625" style="256" customWidth="1"/>
    <col min="13577" max="13577" width="3.625" style="256" customWidth="1"/>
    <col min="13578" max="13578" width="12.625" style="256" customWidth="1"/>
    <col min="13579" max="13581" width="6.625" style="256" customWidth="1"/>
    <col min="13582" max="13582" width="15.625" style="256" customWidth="1"/>
    <col min="13583" max="13583" width="3.625" style="256" customWidth="1"/>
    <col min="13584" max="13584" width="12.625" style="256" customWidth="1"/>
    <col min="13585" max="13585" width="27.625" style="256" customWidth="1"/>
    <col min="13586" max="13830" width="9" style="256"/>
    <col min="13831" max="13831" width="3.625" style="256" customWidth="1"/>
    <col min="13832" max="13832" width="6.625" style="256" customWidth="1"/>
    <col min="13833" max="13833" width="3.625" style="256" customWidth="1"/>
    <col min="13834" max="13834" width="12.625" style="256" customWidth="1"/>
    <col min="13835" max="13837" width="6.625" style="256" customWidth="1"/>
    <col min="13838" max="13838" width="15.625" style="256" customWidth="1"/>
    <col min="13839" max="13839" width="3.625" style="256" customWidth="1"/>
    <col min="13840" max="13840" width="12.625" style="256" customWidth="1"/>
    <col min="13841" max="13841" width="27.625" style="256" customWidth="1"/>
    <col min="13842" max="14086" width="9" style="256"/>
    <col min="14087" max="14087" width="3.625" style="256" customWidth="1"/>
    <col min="14088" max="14088" width="6.625" style="256" customWidth="1"/>
    <col min="14089" max="14089" width="3.625" style="256" customWidth="1"/>
    <col min="14090" max="14090" width="12.625" style="256" customWidth="1"/>
    <col min="14091" max="14093" width="6.625" style="256" customWidth="1"/>
    <col min="14094" max="14094" width="15.625" style="256" customWidth="1"/>
    <col min="14095" max="14095" width="3.625" style="256" customWidth="1"/>
    <col min="14096" max="14096" width="12.625" style="256" customWidth="1"/>
    <col min="14097" max="14097" width="27.625" style="256" customWidth="1"/>
    <col min="14098" max="14342" width="9" style="256"/>
    <col min="14343" max="14343" width="3.625" style="256" customWidth="1"/>
    <col min="14344" max="14344" width="6.625" style="256" customWidth="1"/>
    <col min="14345" max="14345" width="3.625" style="256" customWidth="1"/>
    <col min="14346" max="14346" width="12.625" style="256" customWidth="1"/>
    <col min="14347" max="14349" width="6.625" style="256" customWidth="1"/>
    <col min="14350" max="14350" width="15.625" style="256" customWidth="1"/>
    <col min="14351" max="14351" width="3.625" style="256" customWidth="1"/>
    <col min="14352" max="14352" width="12.625" style="256" customWidth="1"/>
    <col min="14353" max="14353" width="27.625" style="256" customWidth="1"/>
    <col min="14354" max="14598" width="9" style="256"/>
    <col min="14599" max="14599" width="3.625" style="256" customWidth="1"/>
    <col min="14600" max="14600" width="6.625" style="256" customWidth="1"/>
    <col min="14601" max="14601" width="3.625" style="256" customWidth="1"/>
    <col min="14602" max="14602" width="12.625" style="256" customWidth="1"/>
    <col min="14603" max="14605" width="6.625" style="256" customWidth="1"/>
    <col min="14606" max="14606" width="15.625" style="256" customWidth="1"/>
    <col min="14607" max="14607" width="3.625" style="256" customWidth="1"/>
    <col min="14608" max="14608" width="12.625" style="256" customWidth="1"/>
    <col min="14609" max="14609" width="27.625" style="256" customWidth="1"/>
    <col min="14610" max="14854" width="9" style="256"/>
    <col min="14855" max="14855" width="3.625" style="256" customWidth="1"/>
    <col min="14856" max="14856" width="6.625" style="256" customWidth="1"/>
    <col min="14857" max="14857" width="3.625" style="256" customWidth="1"/>
    <col min="14858" max="14858" width="12.625" style="256" customWidth="1"/>
    <col min="14859" max="14861" width="6.625" style="256" customWidth="1"/>
    <col min="14862" max="14862" width="15.625" style="256" customWidth="1"/>
    <col min="14863" max="14863" width="3.625" style="256" customWidth="1"/>
    <col min="14864" max="14864" width="12.625" style="256" customWidth="1"/>
    <col min="14865" max="14865" width="27.625" style="256" customWidth="1"/>
    <col min="14866" max="15110" width="9" style="256"/>
    <col min="15111" max="15111" width="3.625" style="256" customWidth="1"/>
    <col min="15112" max="15112" width="6.625" style="256" customWidth="1"/>
    <col min="15113" max="15113" width="3.625" style="256" customWidth="1"/>
    <col min="15114" max="15114" width="12.625" style="256" customWidth="1"/>
    <col min="15115" max="15117" width="6.625" style="256" customWidth="1"/>
    <col min="15118" max="15118" width="15.625" style="256" customWidth="1"/>
    <col min="15119" max="15119" width="3.625" style="256" customWidth="1"/>
    <col min="15120" max="15120" width="12.625" style="256" customWidth="1"/>
    <col min="15121" max="15121" width="27.625" style="256" customWidth="1"/>
    <col min="15122" max="15366" width="9" style="256"/>
    <col min="15367" max="15367" width="3.625" style="256" customWidth="1"/>
    <col min="15368" max="15368" width="6.625" style="256" customWidth="1"/>
    <col min="15369" max="15369" width="3.625" style="256" customWidth="1"/>
    <col min="15370" max="15370" width="12.625" style="256" customWidth="1"/>
    <col min="15371" max="15373" width="6.625" style="256" customWidth="1"/>
    <col min="15374" max="15374" width="15.625" style="256" customWidth="1"/>
    <col min="15375" max="15375" width="3.625" style="256" customWidth="1"/>
    <col min="15376" max="15376" width="12.625" style="256" customWidth="1"/>
    <col min="15377" max="15377" width="27.625" style="256" customWidth="1"/>
    <col min="15378" max="15622" width="9" style="256"/>
    <col min="15623" max="15623" width="3.625" style="256" customWidth="1"/>
    <col min="15624" max="15624" width="6.625" style="256" customWidth="1"/>
    <col min="15625" max="15625" width="3.625" style="256" customWidth="1"/>
    <col min="15626" max="15626" width="12.625" style="256" customWidth="1"/>
    <col min="15627" max="15629" width="6.625" style="256" customWidth="1"/>
    <col min="15630" max="15630" width="15.625" style="256" customWidth="1"/>
    <col min="15631" max="15631" width="3.625" style="256" customWidth="1"/>
    <col min="15632" max="15632" width="12.625" style="256" customWidth="1"/>
    <col min="15633" max="15633" width="27.625" style="256" customWidth="1"/>
    <col min="15634" max="15878" width="9" style="256"/>
    <col min="15879" max="15879" width="3.625" style="256" customWidth="1"/>
    <col min="15880" max="15880" width="6.625" style="256" customWidth="1"/>
    <col min="15881" max="15881" width="3.625" style="256" customWidth="1"/>
    <col min="15882" max="15882" width="12.625" style="256" customWidth="1"/>
    <col min="15883" max="15885" width="6.625" style="256" customWidth="1"/>
    <col min="15886" max="15886" width="15.625" style="256" customWidth="1"/>
    <col min="15887" max="15887" width="3.625" style="256" customWidth="1"/>
    <col min="15888" max="15888" width="12.625" style="256" customWidth="1"/>
    <col min="15889" max="15889" width="27.625" style="256" customWidth="1"/>
    <col min="15890" max="16134" width="9" style="256"/>
    <col min="16135" max="16135" width="3.625" style="256" customWidth="1"/>
    <col min="16136" max="16136" width="6.625" style="256" customWidth="1"/>
    <col min="16137" max="16137" width="3.625" style="256" customWidth="1"/>
    <col min="16138" max="16138" width="12.625" style="256" customWidth="1"/>
    <col min="16139" max="16141" width="6.625" style="256" customWidth="1"/>
    <col min="16142" max="16142" width="15.625" style="256" customWidth="1"/>
    <col min="16143" max="16143" width="3.625" style="256" customWidth="1"/>
    <col min="16144" max="16144" width="12.625" style="256" customWidth="1"/>
    <col min="16145" max="16145" width="27.625" style="256" customWidth="1"/>
    <col min="16146" max="16384" width="9" style="256"/>
  </cols>
  <sheetData>
    <row r="1" spans="1:17" ht="15" customHeight="1" x14ac:dyDescent="0.15">
      <c r="Q1" s="266" t="s">
        <v>508</v>
      </c>
    </row>
    <row r="2" spans="1:17" ht="21" customHeight="1" x14ac:dyDescent="0.15">
      <c r="A2" s="502" t="s">
        <v>511</v>
      </c>
      <c r="B2" s="502"/>
      <c r="C2" s="502"/>
      <c r="D2" s="502"/>
      <c r="E2" s="502"/>
      <c r="F2" s="502"/>
      <c r="G2" s="502"/>
      <c r="H2" s="502"/>
      <c r="I2" s="502"/>
      <c r="J2" s="502"/>
      <c r="K2" s="502"/>
      <c r="L2" s="502"/>
      <c r="M2" s="502"/>
      <c r="N2" s="502"/>
      <c r="O2" s="502"/>
      <c r="P2" s="502"/>
      <c r="Q2" s="502"/>
    </row>
    <row r="3" spans="1:17" ht="21" customHeight="1" x14ac:dyDescent="0.15">
      <c r="B3" s="256"/>
      <c r="C3" s="256"/>
      <c r="D3" s="256"/>
      <c r="E3" s="256"/>
      <c r="F3" s="256"/>
      <c r="G3" s="256"/>
      <c r="Q3" s="54" t="s">
        <v>764</v>
      </c>
    </row>
    <row r="4" spans="1:17" ht="21" customHeight="1" x14ac:dyDescent="0.15">
      <c r="A4" s="503" t="s">
        <v>760</v>
      </c>
      <c r="B4" s="503"/>
      <c r="C4" s="503"/>
      <c r="D4" s="503"/>
      <c r="E4" s="503"/>
      <c r="F4" s="503"/>
      <c r="G4" s="503"/>
      <c r="H4" s="256" t="s">
        <v>493</v>
      </c>
      <c r="Q4" s="258"/>
    </row>
    <row r="5" spans="1:17" ht="21" customHeight="1" x14ac:dyDescent="0.15">
      <c r="A5" s="258"/>
      <c r="B5" s="258"/>
      <c r="C5" s="258"/>
      <c r="D5" s="258"/>
      <c r="E5" s="258"/>
      <c r="F5" s="258"/>
      <c r="G5" s="258"/>
      <c r="H5" s="258"/>
      <c r="J5" s="258" t="s">
        <v>311</v>
      </c>
      <c r="K5" s="259" t="s">
        <v>338</v>
      </c>
      <c r="L5" s="503"/>
      <c r="M5" s="503"/>
      <c r="N5" s="503"/>
      <c r="O5" s="503"/>
      <c r="P5" s="503"/>
      <c r="Q5" s="503"/>
    </row>
    <row r="6" spans="1:17" ht="21" customHeight="1" x14ac:dyDescent="0.15">
      <c r="A6" s="258"/>
      <c r="B6" s="258"/>
      <c r="C6" s="258"/>
      <c r="D6" s="258"/>
      <c r="E6" s="258"/>
      <c r="F6" s="258"/>
      <c r="G6" s="258"/>
      <c r="H6" s="258"/>
      <c r="J6" s="258" t="s">
        <v>310</v>
      </c>
      <c r="K6" s="259" t="s">
        <v>338</v>
      </c>
      <c r="L6" s="503"/>
      <c r="M6" s="503"/>
      <c r="N6" s="503"/>
      <c r="O6" s="503"/>
      <c r="P6" s="503"/>
      <c r="Q6" s="503"/>
    </row>
    <row r="7" spans="1:17" ht="21" customHeight="1" x14ac:dyDescent="0.15">
      <c r="A7" s="258"/>
      <c r="B7" s="258"/>
      <c r="C7" s="258"/>
      <c r="D7" s="258"/>
      <c r="E7" s="258"/>
      <c r="F7" s="258"/>
      <c r="G7" s="258"/>
      <c r="H7" s="258"/>
      <c r="J7" s="258" t="s">
        <v>312</v>
      </c>
      <c r="K7" s="259" t="s">
        <v>338</v>
      </c>
      <c r="L7" s="503"/>
      <c r="M7" s="503"/>
      <c r="N7" s="503"/>
      <c r="O7" s="503"/>
      <c r="P7" s="503"/>
      <c r="Q7" s="503"/>
    </row>
    <row r="8" spans="1:17" ht="9" customHeight="1" x14ac:dyDescent="0.15">
      <c r="B8" s="256"/>
      <c r="C8" s="256"/>
      <c r="D8" s="256"/>
      <c r="E8" s="256"/>
      <c r="F8" s="256"/>
      <c r="G8" s="256"/>
      <c r="Q8" s="258"/>
    </row>
    <row r="9" spans="1:17" ht="21" customHeight="1" x14ac:dyDescent="0.15">
      <c r="B9" s="495" t="s">
        <v>764</v>
      </c>
      <c r="C9" s="495"/>
      <c r="D9" s="495"/>
      <c r="E9" s="495"/>
      <c r="F9" s="495"/>
      <c r="G9" s="495"/>
      <c r="H9" s="499" t="s">
        <v>747</v>
      </c>
      <c r="I9" s="499"/>
      <c r="J9" s="499"/>
      <c r="K9" s="499"/>
      <c r="L9" s="499"/>
      <c r="M9" s="499"/>
      <c r="N9" s="499"/>
      <c r="O9" s="499"/>
      <c r="P9" s="499"/>
      <c r="Q9" s="499"/>
    </row>
    <row r="10" spans="1:17" ht="21" customHeight="1" x14ac:dyDescent="0.15">
      <c r="B10" s="500" t="s">
        <v>17</v>
      </c>
      <c r="C10" s="500"/>
      <c r="D10" s="500"/>
      <c r="E10" s="501" t="s">
        <v>771</v>
      </c>
      <c r="F10" s="501"/>
      <c r="G10" s="501"/>
      <c r="H10" s="501"/>
      <c r="I10" s="501"/>
      <c r="J10" s="501"/>
      <c r="K10" s="421"/>
      <c r="L10" s="421"/>
      <c r="M10" s="421"/>
      <c r="N10" s="421"/>
      <c r="O10" s="421"/>
      <c r="P10" s="421"/>
      <c r="Q10" s="421"/>
    </row>
    <row r="11" spans="1:17" ht="21" customHeight="1" x14ac:dyDescent="0.15">
      <c r="B11" s="496" t="s">
        <v>765</v>
      </c>
      <c r="C11" s="496"/>
      <c r="D11" s="496"/>
      <c r="E11" s="496"/>
      <c r="F11" s="496"/>
      <c r="G11" s="496"/>
      <c r="H11" s="496"/>
      <c r="I11" s="496"/>
      <c r="J11" s="496"/>
      <c r="K11" s="497" t="s">
        <v>495</v>
      </c>
      <c r="L11" s="497"/>
      <c r="M11" s="497"/>
      <c r="N11" s="497"/>
      <c r="O11" s="497"/>
      <c r="P11" s="497"/>
      <c r="Q11" s="497"/>
    </row>
    <row r="12" spans="1:17" ht="9" customHeight="1" x14ac:dyDescent="0.15">
      <c r="B12" s="256"/>
      <c r="C12" s="256"/>
      <c r="D12" s="256"/>
      <c r="E12" s="256"/>
      <c r="F12" s="256"/>
      <c r="G12" s="256"/>
    </row>
    <row r="13" spans="1:17" ht="21" customHeight="1" x14ac:dyDescent="0.15">
      <c r="A13" s="256" t="s">
        <v>67</v>
      </c>
      <c r="E13" s="498" t="s">
        <v>748</v>
      </c>
      <c r="F13" s="498"/>
      <c r="G13" s="498"/>
      <c r="H13" s="498"/>
      <c r="I13" s="498"/>
      <c r="J13" s="498"/>
      <c r="K13" s="498"/>
      <c r="L13" s="498"/>
      <c r="M13" s="498"/>
      <c r="N13" s="498"/>
      <c r="O13" s="498"/>
      <c r="P13" s="498"/>
      <c r="Q13" s="498"/>
    </row>
    <row r="14" spans="1:17" ht="21" customHeight="1" x14ac:dyDescent="0.15">
      <c r="B14" s="504" t="s">
        <v>496</v>
      </c>
      <c r="C14" s="505"/>
      <c r="D14" s="505"/>
      <c r="E14" s="505"/>
      <c r="F14" s="505"/>
      <c r="G14" s="505"/>
      <c r="H14" s="505"/>
      <c r="I14" s="519" t="s">
        <v>497</v>
      </c>
      <c r="J14" s="505"/>
      <c r="K14" s="505"/>
      <c r="L14" s="505"/>
      <c r="M14" s="505"/>
      <c r="N14" s="505"/>
      <c r="O14" s="505"/>
      <c r="P14" s="505"/>
      <c r="Q14" s="520"/>
    </row>
    <row r="15" spans="1:17" ht="21" customHeight="1" x14ac:dyDescent="0.15">
      <c r="B15" s="494" t="s">
        <v>516</v>
      </c>
      <c r="C15" s="462"/>
      <c r="D15" s="462"/>
      <c r="E15" s="462"/>
      <c r="F15" s="462"/>
      <c r="G15" s="462"/>
      <c r="H15" s="462"/>
      <c r="I15" s="462"/>
      <c r="J15" s="462"/>
      <c r="K15" s="462"/>
      <c r="L15" s="462"/>
      <c r="M15" s="462"/>
      <c r="N15" s="462"/>
      <c r="O15" s="462"/>
      <c r="P15" s="462"/>
      <c r="Q15" s="463"/>
    </row>
    <row r="16" spans="1:17" ht="21" customHeight="1" x14ac:dyDescent="0.15">
      <c r="B16" s="506" t="s">
        <v>589</v>
      </c>
      <c r="C16" s="507"/>
      <c r="D16" s="507"/>
      <c r="E16" s="507"/>
      <c r="F16" s="507"/>
      <c r="G16" s="507"/>
      <c r="H16" s="507"/>
      <c r="I16" s="507"/>
      <c r="J16" s="507"/>
      <c r="K16" s="507"/>
      <c r="L16" s="507"/>
      <c r="M16" s="507"/>
      <c r="N16" s="507"/>
      <c r="O16" s="507"/>
      <c r="P16" s="507"/>
      <c r="Q16" s="508"/>
    </row>
    <row r="17" spans="2:17" ht="22.5" customHeight="1" x14ac:dyDescent="0.15">
      <c r="B17" s="468"/>
      <c r="C17" s="521" t="s">
        <v>667</v>
      </c>
      <c r="D17" s="510" t="s">
        <v>80</v>
      </c>
      <c r="E17" s="511"/>
      <c r="F17" s="511"/>
      <c r="G17" s="511"/>
      <c r="H17" s="512"/>
      <c r="I17" s="270" t="s">
        <v>499</v>
      </c>
      <c r="J17" s="513" t="s">
        <v>498</v>
      </c>
      <c r="K17" s="514"/>
      <c r="L17" s="514"/>
      <c r="M17" s="514"/>
      <c r="N17" s="514"/>
      <c r="O17" s="514"/>
      <c r="P17" s="514"/>
      <c r="Q17" s="515"/>
    </row>
    <row r="18" spans="2:17" ht="22.5" customHeight="1" x14ac:dyDescent="0.15">
      <c r="B18" s="509"/>
      <c r="C18" s="522"/>
      <c r="D18" s="470" t="s">
        <v>664</v>
      </c>
      <c r="E18" s="471"/>
      <c r="F18" s="471"/>
      <c r="G18" s="471"/>
      <c r="H18" s="472"/>
      <c r="I18" s="270" t="s">
        <v>499</v>
      </c>
      <c r="J18" s="465" t="s">
        <v>751</v>
      </c>
      <c r="K18" s="466"/>
      <c r="L18" s="466"/>
      <c r="M18" s="466"/>
      <c r="N18" s="466"/>
      <c r="O18" s="466"/>
      <c r="P18" s="466"/>
      <c r="Q18" s="423" t="s">
        <v>752</v>
      </c>
    </row>
    <row r="19" spans="2:17" ht="22.5" customHeight="1" x14ac:dyDescent="0.15">
      <c r="B19" s="469"/>
      <c r="C19" s="523"/>
      <c r="D19" s="516"/>
      <c r="E19" s="517"/>
      <c r="F19" s="517"/>
      <c r="G19" s="517"/>
      <c r="H19" s="518"/>
      <c r="I19" s="268" t="s">
        <v>499</v>
      </c>
      <c r="J19" s="524" t="s">
        <v>750</v>
      </c>
      <c r="K19" s="525"/>
      <c r="L19" s="525"/>
      <c r="M19" s="525"/>
      <c r="N19" s="525"/>
      <c r="O19" s="525"/>
      <c r="P19" s="525"/>
      <c r="Q19" s="422" t="s">
        <v>752</v>
      </c>
    </row>
    <row r="20" spans="2:17" ht="21" customHeight="1" x14ac:dyDescent="0.15">
      <c r="B20" s="494" t="s">
        <v>512</v>
      </c>
      <c r="C20" s="462"/>
      <c r="D20" s="462"/>
      <c r="E20" s="462"/>
      <c r="F20" s="462"/>
      <c r="G20" s="462"/>
      <c r="H20" s="462"/>
      <c r="I20" s="462"/>
      <c r="J20" s="462"/>
      <c r="K20" s="462"/>
      <c r="L20" s="462"/>
      <c r="M20" s="462"/>
      <c r="N20" s="462"/>
      <c r="O20" s="462"/>
      <c r="P20" s="462"/>
      <c r="Q20" s="463"/>
    </row>
    <row r="21" spans="2:17" ht="21" hidden="1" customHeight="1" x14ac:dyDescent="0.15">
      <c r="B21" s="542"/>
      <c r="C21" s="455" t="s">
        <v>668</v>
      </c>
      <c r="D21" s="544" t="s">
        <v>75</v>
      </c>
      <c r="E21" s="544"/>
      <c r="F21" s="544"/>
      <c r="G21" s="544"/>
      <c r="H21" s="504"/>
      <c r="I21" s="267" t="s">
        <v>499</v>
      </c>
      <c r="J21" s="551" t="s">
        <v>745</v>
      </c>
      <c r="K21" s="552"/>
      <c r="L21" s="552"/>
      <c r="M21" s="553" t="s">
        <v>746</v>
      </c>
      <c r="N21" s="554"/>
      <c r="O21" s="362" t="s">
        <v>499</v>
      </c>
      <c r="P21" s="335" t="s">
        <v>647</v>
      </c>
      <c r="Q21" s="336"/>
    </row>
    <row r="22" spans="2:17" ht="25.5" customHeight="1" x14ac:dyDescent="0.15">
      <c r="B22" s="543"/>
      <c r="C22" s="548" t="s">
        <v>668</v>
      </c>
      <c r="D22" s="470" t="s">
        <v>63</v>
      </c>
      <c r="E22" s="471"/>
      <c r="F22" s="471"/>
      <c r="G22" s="471"/>
      <c r="H22" s="472"/>
      <c r="I22" s="267" t="s">
        <v>499</v>
      </c>
      <c r="J22" s="465" t="s">
        <v>744</v>
      </c>
      <c r="K22" s="466"/>
      <c r="L22" s="466"/>
      <c r="M22" s="466"/>
      <c r="N22" s="466"/>
      <c r="O22" s="466"/>
      <c r="P22" s="466"/>
      <c r="Q22" s="467"/>
    </row>
    <row r="23" spans="2:17" ht="25.5" customHeight="1" x14ac:dyDescent="0.15">
      <c r="B23" s="543"/>
      <c r="C23" s="549"/>
      <c r="D23" s="516"/>
      <c r="E23" s="517"/>
      <c r="F23" s="517"/>
      <c r="G23" s="517"/>
      <c r="H23" s="518"/>
      <c r="I23" s="268" t="s">
        <v>499</v>
      </c>
      <c r="J23" s="545" t="s">
        <v>742</v>
      </c>
      <c r="K23" s="546"/>
      <c r="L23" s="546"/>
      <c r="M23" s="546"/>
      <c r="N23" s="546"/>
      <c r="O23" s="546"/>
      <c r="P23" s="546"/>
      <c r="Q23" s="547"/>
    </row>
    <row r="24" spans="2:17" ht="25.5" customHeight="1" x14ac:dyDescent="0.15">
      <c r="B24" s="543"/>
      <c r="C24" s="550"/>
      <c r="D24" s="470" t="s">
        <v>77</v>
      </c>
      <c r="E24" s="471"/>
      <c r="F24" s="471"/>
      <c r="G24" s="471"/>
      <c r="H24" s="472"/>
      <c r="I24" s="267" t="s">
        <v>499</v>
      </c>
      <c r="J24" s="465" t="s">
        <v>498</v>
      </c>
      <c r="K24" s="466"/>
      <c r="L24" s="466"/>
      <c r="M24" s="466"/>
      <c r="N24" s="466"/>
      <c r="O24" s="466"/>
      <c r="P24" s="466"/>
      <c r="Q24" s="467"/>
    </row>
    <row r="25" spans="2:17" ht="21" customHeight="1" x14ac:dyDescent="0.15">
      <c r="B25" s="494" t="s">
        <v>513</v>
      </c>
      <c r="C25" s="462"/>
      <c r="D25" s="462"/>
      <c r="E25" s="462"/>
      <c r="F25" s="462"/>
      <c r="G25" s="462"/>
      <c r="H25" s="462"/>
      <c r="I25" s="462"/>
      <c r="J25" s="462"/>
      <c r="K25" s="462"/>
      <c r="L25" s="462"/>
      <c r="M25" s="462"/>
      <c r="N25" s="462"/>
      <c r="O25" s="462"/>
      <c r="P25" s="462"/>
      <c r="Q25" s="463"/>
    </row>
    <row r="26" spans="2:17" ht="21" hidden="1" customHeight="1" x14ac:dyDescent="0.15">
      <c r="B26" s="542"/>
      <c r="C26" s="455" t="s">
        <v>669</v>
      </c>
      <c r="D26" s="544" t="s">
        <v>75</v>
      </c>
      <c r="E26" s="544"/>
      <c r="F26" s="544"/>
      <c r="G26" s="544"/>
      <c r="H26" s="504"/>
      <c r="I26" s="267" t="s">
        <v>499</v>
      </c>
      <c r="J26" s="551" t="s">
        <v>745</v>
      </c>
      <c r="K26" s="552"/>
      <c r="L26" s="552"/>
      <c r="M26" s="553" t="s">
        <v>746</v>
      </c>
      <c r="N26" s="554"/>
      <c r="O26" s="362" t="s">
        <v>499</v>
      </c>
      <c r="P26" s="464" t="s">
        <v>648</v>
      </c>
      <c r="Q26" s="463"/>
    </row>
    <row r="27" spans="2:17" ht="21" customHeight="1" x14ac:dyDescent="0.15">
      <c r="B27" s="543"/>
      <c r="C27" s="548" t="s">
        <v>669</v>
      </c>
      <c r="D27" s="470" t="s">
        <v>63</v>
      </c>
      <c r="E27" s="471"/>
      <c r="F27" s="471"/>
      <c r="G27" s="471"/>
      <c r="H27" s="472"/>
      <c r="I27" s="267" t="s">
        <v>499</v>
      </c>
      <c r="J27" s="565" t="s">
        <v>745</v>
      </c>
      <c r="K27" s="566"/>
      <c r="L27" s="566"/>
      <c r="M27" s="567" t="s">
        <v>746</v>
      </c>
      <c r="N27" s="568"/>
      <c r="O27" s="363" t="s">
        <v>499</v>
      </c>
      <c r="P27" s="465" t="s">
        <v>648</v>
      </c>
      <c r="Q27" s="467"/>
    </row>
    <row r="28" spans="2:17" ht="21" customHeight="1" x14ac:dyDescent="0.15">
      <c r="B28" s="543"/>
      <c r="C28" s="549"/>
      <c r="D28" s="569"/>
      <c r="E28" s="570"/>
      <c r="F28" s="570"/>
      <c r="G28" s="570"/>
      <c r="H28" s="571"/>
      <c r="I28" s="271" t="s">
        <v>499</v>
      </c>
      <c r="J28" s="572" t="s">
        <v>742</v>
      </c>
      <c r="K28" s="573"/>
      <c r="L28" s="573"/>
      <c r="M28" s="573"/>
      <c r="N28" s="573"/>
      <c r="O28" s="573"/>
      <c r="P28" s="573"/>
      <c r="Q28" s="574"/>
    </row>
    <row r="29" spans="2:17" ht="36" customHeight="1" x14ac:dyDescent="0.15">
      <c r="B29" s="543"/>
      <c r="C29" s="549"/>
      <c r="D29" s="324"/>
      <c r="E29" s="575" t="s">
        <v>500</v>
      </c>
      <c r="F29" s="576"/>
      <c r="G29" s="576"/>
      <c r="H29" s="577"/>
      <c r="I29" s="271" t="s">
        <v>499</v>
      </c>
      <c r="J29" s="476" t="s">
        <v>501</v>
      </c>
      <c r="K29" s="477"/>
      <c r="L29" s="477"/>
      <c r="M29" s="477"/>
      <c r="N29" s="477"/>
      <c r="O29" s="477"/>
      <c r="P29" s="477"/>
      <c r="Q29" s="478"/>
    </row>
    <row r="30" spans="2:17" ht="36" customHeight="1" x14ac:dyDescent="0.15">
      <c r="B30" s="543"/>
      <c r="C30" s="549"/>
      <c r="D30" s="260"/>
      <c r="E30" s="559" t="s">
        <v>629</v>
      </c>
      <c r="F30" s="560"/>
      <c r="G30" s="560"/>
      <c r="H30" s="561"/>
      <c r="I30" s="268" t="s">
        <v>499</v>
      </c>
      <c r="J30" s="562" t="s">
        <v>631</v>
      </c>
      <c r="K30" s="563"/>
      <c r="L30" s="563"/>
      <c r="M30" s="563"/>
      <c r="N30" s="563"/>
      <c r="O30" s="563"/>
      <c r="P30" s="563"/>
      <c r="Q30" s="564"/>
    </row>
    <row r="31" spans="2:17" ht="21" customHeight="1" x14ac:dyDescent="0.15">
      <c r="B31" s="558"/>
      <c r="C31" s="550"/>
      <c r="D31" s="555" t="s">
        <v>665</v>
      </c>
      <c r="E31" s="556"/>
      <c r="F31" s="556"/>
      <c r="G31" s="556"/>
      <c r="H31" s="557"/>
      <c r="I31" s="273" t="s">
        <v>499</v>
      </c>
      <c r="J31" s="513" t="s">
        <v>502</v>
      </c>
      <c r="K31" s="514"/>
      <c r="L31" s="514"/>
      <c r="M31" s="514"/>
      <c r="N31" s="514"/>
      <c r="O31" s="514"/>
      <c r="P31" s="514"/>
      <c r="Q31" s="515"/>
    </row>
    <row r="32" spans="2:17" ht="21" customHeight="1" x14ac:dyDescent="0.15">
      <c r="B32" s="459" t="s">
        <v>514</v>
      </c>
      <c r="C32" s="460"/>
      <c r="D32" s="460"/>
      <c r="E32" s="460"/>
      <c r="F32" s="460"/>
      <c r="G32" s="460"/>
      <c r="H32" s="460"/>
      <c r="I32" s="460"/>
      <c r="J32" s="460"/>
      <c r="K32" s="460"/>
      <c r="L32" s="460"/>
      <c r="M32" s="460"/>
      <c r="N32" s="460"/>
      <c r="O32" s="460"/>
      <c r="P32" s="460"/>
      <c r="Q32" s="461"/>
    </row>
    <row r="33" spans="1:17" ht="21" customHeight="1" x14ac:dyDescent="0.15">
      <c r="B33" s="468"/>
      <c r="C33" s="479" t="s">
        <v>666</v>
      </c>
      <c r="D33" s="470" t="s">
        <v>298</v>
      </c>
      <c r="E33" s="471"/>
      <c r="F33" s="471"/>
      <c r="G33" s="471"/>
      <c r="H33" s="472"/>
      <c r="I33" s="270" t="s">
        <v>499</v>
      </c>
      <c r="J33" s="465" t="s">
        <v>741</v>
      </c>
      <c r="K33" s="466"/>
      <c r="L33" s="466"/>
      <c r="M33" s="466"/>
      <c r="N33" s="466"/>
      <c r="O33" s="466"/>
      <c r="P33" s="466"/>
      <c r="Q33" s="467"/>
    </row>
    <row r="34" spans="1:17" ht="36" customHeight="1" x14ac:dyDescent="0.15">
      <c r="B34" s="469"/>
      <c r="C34" s="480"/>
      <c r="D34" s="272"/>
      <c r="E34" s="473" t="s">
        <v>510</v>
      </c>
      <c r="F34" s="474"/>
      <c r="G34" s="474"/>
      <c r="H34" s="475"/>
      <c r="I34" s="271" t="s">
        <v>499</v>
      </c>
      <c r="J34" s="476" t="s">
        <v>735</v>
      </c>
      <c r="K34" s="477"/>
      <c r="L34" s="477"/>
      <c r="M34" s="477"/>
      <c r="N34" s="477"/>
      <c r="O34" s="477"/>
      <c r="P34" s="477"/>
      <c r="Q34" s="478"/>
    </row>
    <row r="35" spans="1:17" ht="21" customHeight="1" x14ac:dyDescent="0.15">
      <c r="B35" s="459" t="s">
        <v>515</v>
      </c>
      <c r="C35" s="460"/>
      <c r="D35" s="460"/>
      <c r="E35" s="460"/>
      <c r="F35" s="460"/>
      <c r="G35" s="460"/>
      <c r="H35" s="460"/>
      <c r="I35" s="460"/>
      <c r="J35" s="460"/>
      <c r="K35" s="460"/>
      <c r="L35" s="460"/>
      <c r="M35" s="460"/>
      <c r="N35" s="460"/>
      <c r="O35" s="460"/>
      <c r="P35" s="460"/>
      <c r="Q35" s="461"/>
    </row>
    <row r="36" spans="1:17" ht="21" customHeight="1" x14ac:dyDescent="0.15">
      <c r="B36" s="339"/>
      <c r="C36" s="337" t="s">
        <v>239</v>
      </c>
      <c r="D36" s="470" t="s">
        <v>230</v>
      </c>
      <c r="E36" s="471"/>
      <c r="F36" s="471"/>
      <c r="G36" s="471"/>
      <c r="H36" s="472"/>
      <c r="I36" s="270" t="s">
        <v>499</v>
      </c>
      <c r="J36" s="464" t="s">
        <v>657</v>
      </c>
      <c r="K36" s="462"/>
      <c r="L36" s="462"/>
      <c r="M36" s="462"/>
      <c r="N36" s="462"/>
      <c r="O36" s="362" t="s">
        <v>499</v>
      </c>
      <c r="P36" s="462" t="s">
        <v>658</v>
      </c>
      <c r="Q36" s="463"/>
    </row>
    <row r="37" spans="1:17" ht="18" customHeight="1" x14ac:dyDescent="0.15">
      <c r="B37" s="494" t="s">
        <v>743</v>
      </c>
      <c r="C37" s="462"/>
      <c r="D37" s="462"/>
      <c r="E37" s="462"/>
      <c r="F37" s="462"/>
      <c r="G37" s="462"/>
      <c r="H37" s="462"/>
      <c r="I37" s="462"/>
      <c r="J37" s="462"/>
      <c r="K37" s="462"/>
      <c r="L37" s="462"/>
      <c r="M37" s="462"/>
      <c r="N37" s="462"/>
      <c r="O37" s="462"/>
      <c r="P37" s="462"/>
      <c r="Q37" s="463"/>
    </row>
    <row r="38" spans="1:17" ht="24.95" customHeight="1" x14ac:dyDescent="0.15">
      <c r="B38" s="488"/>
      <c r="C38" s="489"/>
      <c r="D38" s="489"/>
      <c r="E38" s="489"/>
      <c r="F38" s="489"/>
      <c r="G38" s="489"/>
      <c r="H38" s="489"/>
      <c r="I38" s="489"/>
      <c r="J38" s="489"/>
      <c r="K38" s="489"/>
      <c r="L38" s="489"/>
      <c r="M38" s="489"/>
      <c r="N38" s="489"/>
      <c r="O38" s="489"/>
      <c r="P38" s="489"/>
      <c r="Q38" s="490"/>
    </row>
    <row r="39" spans="1:17" ht="24.95" customHeight="1" x14ac:dyDescent="0.15">
      <c r="B39" s="491"/>
      <c r="C39" s="492"/>
      <c r="D39" s="492"/>
      <c r="E39" s="492"/>
      <c r="F39" s="492"/>
      <c r="G39" s="492"/>
      <c r="H39" s="492"/>
      <c r="I39" s="492"/>
      <c r="J39" s="492"/>
      <c r="K39" s="492"/>
      <c r="L39" s="492"/>
      <c r="M39" s="492"/>
      <c r="N39" s="492"/>
      <c r="O39" s="492"/>
      <c r="P39" s="492"/>
      <c r="Q39" s="493"/>
    </row>
    <row r="40" spans="1:17" ht="9" customHeight="1" x14ac:dyDescent="0.15"/>
    <row r="41" spans="1:17" ht="21" customHeight="1" x14ac:dyDescent="0.15">
      <c r="A41" s="256" t="s">
        <v>503</v>
      </c>
      <c r="E41" s="261" t="s">
        <v>583</v>
      </c>
      <c r="F41" s="261"/>
    </row>
    <row r="42" spans="1:17" ht="21" customHeight="1" x14ac:dyDescent="0.15">
      <c r="B42" s="483" t="s">
        <v>65</v>
      </c>
      <c r="C42" s="484"/>
      <c r="D42" s="494" t="s">
        <v>759</v>
      </c>
      <c r="E42" s="462"/>
      <c r="F42" s="462"/>
      <c r="G42" s="462"/>
      <c r="H42" s="462"/>
      <c r="I42" s="462"/>
      <c r="J42" s="462"/>
      <c r="K42" s="462"/>
      <c r="L42" s="462"/>
      <c r="M42" s="462"/>
      <c r="N42" s="462"/>
      <c r="O42" s="462"/>
      <c r="P42" s="462"/>
      <c r="Q42" s="463"/>
    </row>
    <row r="43" spans="1:17" ht="9" customHeight="1" x14ac:dyDescent="0.15"/>
    <row r="44" spans="1:17" ht="21" customHeight="1" x14ac:dyDescent="0.15">
      <c r="A44" s="256" t="s">
        <v>504</v>
      </c>
      <c r="G44" s="529"/>
      <c r="H44" s="529"/>
      <c r="I44" s="529"/>
      <c r="J44" s="529"/>
      <c r="K44" s="529"/>
      <c r="L44" s="529"/>
      <c r="M44" s="529"/>
      <c r="N44" s="529"/>
      <c r="O44" s="529"/>
      <c r="P44" s="529"/>
      <c r="Q44" s="529"/>
    </row>
    <row r="45" spans="1:17" ht="21" customHeight="1" x14ac:dyDescent="0.15">
      <c r="B45" s="531" t="s">
        <v>660</v>
      </c>
      <c r="C45" s="531"/>
      <c r="D45" s="531"/>
      <c r="E45" s="531"/>
      <c r="F45" s="530"/>
      <c r="G45" s="530"/>
      <c r="H45" s="530"/>
      <c r="I45" s="530"/>
      <c r="J45" s="326" t="s">
        <v>15</v>
      </c>
      <c r="K45" s="530"/>
      <c r="L45" s="530"/>
      <c r="M45" s="530"/>
      <c r="N45" s="530"/>
      <c r="O45" s="532" t="s">
        <v>630</v>
      </c>
      <c r="P45" s="533"/>
      <c r="Q45" s="325"/>
    </row>
    <row r="46" spans="1:17" ht="9" customHeight="1" x14ac:dyDescent="0.15">
      <c r="B46" s="256"/>
      <c r="C46" s="256"/>
      <c r="D46" s="256"/>
      <c r="E46" s="256"/>
      <c r="F46" s="256"/>
      <c r="G46" s="256"/>
    </row>
    <row r="47" spans="1:17" ht="21" customHeight="1" thickBot="1" x14ac:dyDescent="0.2">
      <c r="A47" s="256" t="s">
        <v>599</v>
      </c>
      <c r="G47" s="528" t="s">
        <v>600</v>
      </c>
      <c r="H47" s="528"/>
      <c r="I47" s="528"/>
      <c r="J47" s="528"/>
      <c r="K47" s="528"/>
      <c r="L47" s="528"/>
      <c r="M47" s="528"/>
      <c r="N47" s="528"/>
      <c r="O47" s="528"/>
      <c r="P47" s="528"/>
      <c r="Q47" s="528"/>
    </row>
    <row r="48" spans="1:17" ht="18" customHeight="1" thickTop="1" x14ac:dyDescent="0.15">
      <c r="B48" s="262" t="s">
        <v>560</v>
      </c>
      <c r="C48" s="279"/>
      <c r="D48" s="263"/>
      <c r="E48" s="263"/>
      <c r="F48" s="263"/>
      <c r="G48" s="263"/>
      <c r="H48" s="263"/>
      <c r="I48" s="263"/>
      <c r="J48" s="263"/>
      <c r="K48" s="263"/>
      <c r="L48" s="263"/>
      <c r="M48" s="263"/>
      <c r="N48" s="263"/>
      <c r="O48" s="263"/>
      <c r="P48" s="263"/>
      <c r="Q48" s="264"/>
    </row>
    <row r="49" spans="1:17" s="4" customFormat="1" ht="18" customHeight="1" x14ac:dyDescent="0.15">
      <c r="B49" s="536" t="s">
        <v>499</v>
      </c>
      <c r="C49" s="537"/>
      <c r="D49" s="334" t="s">
        <v>265</v>
      </c>
      <c r="E49" s="534" t="s">
        <v>489</v>
      </c>
      <c r="F49" s="534"/>
      <c r="G49" s="535" t="s">
        <v>655</v>
      </c>
      <c r="H49" s="535"/>
      <c r="I49" s="535"/>
      <c r="J49" s="535"/>
      <c r="K49" s="487" t="s">
        <v>489</v>
      </c>
      <c r="L49" s="487"/>
      <c r="M49" s="487"/>
      <c r="N49" s="485" t="s">
        <v>652</v>
      </c>
      <c r="O49" s="485"/>
      <c r="P49" s="485"/>
      <c r="Q49" s="486"/>
    </row>
    <row r="50" spans="1:17" s="4" customFormat="1" ht="18" customHeight="1" x14ac:dyDescent="0.15">
      <c r="B50" s="536" t="s">
        <v>499</v>
      </c>
      <c r="C50" s="537"/>
      <c r="D50" s="445" t="s">
        <v>445</v>
      </c>
      <c r="E50" s="485" t="s">
        <v>653</v>
      </c>
      <c r="F50" s="485"/>
      <c r="G50" s="485"/>
      <c r="H50" s="485"/>
      <c r="I50" s="485"/>
      <c r="J50" s="485"/>
      <c r="K50" s="485"/>
      <c r="L50" s="485"/>
      <c r="M50" s="485"/>
      <c r="N50" s="485"/>
      <c r="O50" s="485"/>
      <c r="P50" s="485"/>
      <c r="Q50" s="486"/>
    </row>
    <row r="51" spans="1:17" ht="18" customHeight="1" x14ac:dyDescent="0.15">
      <c r="B51" s="536" t="s">
        <v>499</v>
      </c>
      <c r="C51" s="537"/>
      <c r="D51" s="445" t="s">
        <v>447</v>
      </c>
      <c r="E51" s="485" t="s">
        <v>659</v>
      </c>
      <c r="F51" s="485"/>
      <c r="G51" s="485"/>
      <c r="H51" s="485"/>
      <c r="I51" s="485"/>
      <c r="J51" s="485"/>
      <c r="K51" s="485"/>
      <c r="L51" s="485"/>
      <c r="M51" s="485"/>
      <c r="N51" s="485"/>
      <c r="O51" s="485"/>
      <c r="P51" s="485"/>
      <c r="Q51" s="486"/>
    </row>
    <row r="52" spans="1:17" ht="18" customHeight="1" x14ac:dyDescent="0.15">
      <c r="B52" s="481" t="s">
        <v>499</v>
      </c>
      <c r="C52" s="482"/>
      <c r="D52" s="445" t="s">
        <v>448</v>
      </c>
      <c r="E52" s="540" t="s">
        <v>753</v>
      </c>
      <c r="F52" s="540"/>
      <c r="G52" s="540"/>
      <c r="H52" s="540"/>
      <c r="I52" s="540"/>
      <c r="J52" s="540"/>
      <c r="K52" s="540"/>
      <c r="L52" s="540"/>
      <c r="M52" s="540"/>
      <c r="N52" s="540"/>
      <c r="O52" s="540"/>
      <c r="P52" s="540"/>
      <c r="Q52" s="541"/>
    </row>
    <row r="53" spans="1:17" ht="18" customHeight="1" thickBot="1" x14ac:dyDescent="0.2">
      <c r="B53" s="538" t="s">
        <v>499</v>
      </c>
      <c r="C53" s="539"/>
      <c r="D53" s="446" t="s">
        <v>597</v>
      </c>
      <c r="E53" s="526" t="s">
        <v>654</v>
      </c>
      <c r="F53" s="526"/>
      <c r="G53" s="526"/>
      <c r="H53" s="526"/>
      <c r="I53" s="526"/>
      <c r="J53" s="526"/>
      <c r="K53" s="526"/>
      <c r="L53" s="526"/>
      <c r="M53" s="526"/>
      <c r="N53" s="526"/>
      <c r="O53" s="526"/>
      <c r="P53" s="526"/>
      <c r="Q53" s="527"/>
    </row>
    <row r="54" spans="1:17" ht="18" customHeight="1" thickTop="1" x14ac:dyDescent="0.15">
      <c r="A54" s="256" t="s">
        <v>381</v>
      </c>
      <c r="B54" s="256"/>
      <c r="C54" s="256"/>
      <c r="D54" s="256"/>
      <c r="E54" s="256"/>
      <c r="F54" s="256"/>
      <c r="G54" s="256"/>
    </row>
    <row r="55" spans="1:17" ht="18" customHeight="1" x14ac:dyDescent="0.15">
      <c r="B55" s="256" t="s">
        <v>505</v>
      </c>
      <c r="C55" s="256"/>
      <c r="D55" s="256"/>
      <c r="E55" s="256"/>
      <c r="F55" s="256"/>
      <c r="G55" s="256"/>
    </row>
    <row r="56" spans="1:17" ht="18" customHeight="1" x14ac:dyDescent="0.15">
      <c r="B56" s="256"/>
      <c r="C56" s="256"/>
      <c r="D56" s="256" t="s">
        <v>506</v>
      </c>
      <c r="E56" s="256"/>
      <c r="F56" s="256"/>
      <c r="G56" s="256"/>
    </row>
    <row r="57" spans="1:17" ht="18" customHeight="1" x14ac:dyDescent="0.15">
      <c r="B57" s="256"/>
      <c r="C57" s="256"/>
      <c r="D57" s="256" t="s">
        <v>68</v>
      </c>
      <c r="E57" s="256"/>
      <c r="F57" s="256"/>
      <c r="G57" s="256"/>
    </row>
    <row r="58" spans="1:17" ht="18" customHeight="1" x14ac:dyDescent="0.15">
      <c r="B58" s="256"/>
      <c r="C58" s="256"/>
      <c r="D58" s="256"/>
      <c r="E58" s="256"/>
      <c r="F58" s="256"/>
      <c r="G58" s="256"/>
    </row>
    <row r="59" spans="1:17" ht="18" customHeight="1" x14ac:dyDescent="0.15">
      <c r="B59" s="256" t="s">
        <v>507</v>
      </c>
      <c r="C59" s="256"/>
      <c r="D59" s="256"/>
      <c r="E59" s="256"/>
      <c r="F59" s="256"/>
      <c r="G59" s="256"/>
    </row>
    <row r="60" spans="1:17" ht="18" customHeight="1" x14ac:dyDescent="0.15">
      <c r="B60" s="256"/>
      <c r="C60" s="256"/>
      <c r="D60" s="256" t="s">
        <v>366</v>
      </c>
      <c r="E60" s="256"/>
      <c r="F60" s="256"/>
      <c r="G60" s="256"/>
    </row>
    <row r="61" spans="1:17" ht="18" customHeight="1" x14ac:dyDescent="0.15">
      <c r="B61" s="256"/>
      <c r="C61" s="256"/>
      <c r="D61" s="256"/>
      <c r="E61" s="256"/>
      <c r="F61" s="256"/>
      <c r="G61" s="256"/>
      <c r="I61" s="265"/>
    </row>
    <row r="62" spans="1:17" ht="18" customHeight="1" x14ac:dyDescent="0.15">
      <c r="B62" s="256"/>
      <c r="C62" s="256"/>
      <c r="D62" s="256"/>
      <c r="E62" s="256"/>
      <c r="F62" s="256"/>
      <c r="G62" s="256"/>
    </row>
    <row r="63" spans="1:17" ht="18" customHeight="1" x14ac:dyDescent="0.15">
      <c r="B63" s="256"/>
      <c r="C63" s="256"/>
      <c r="D63" s="256"/>
      <c r="E63" s="256"/>
      <c r="F63" s="256"/>
      <c r="G63" s="256"/>
    </row>
    <row r="64" spans="1:17" ht="18" customHeight="1" x14ac:dyDescent="0.15">
      <c r="B64" s="256"/>
      <c r="C64" s="256"/>
      <c r="D64" s="256"/>
      <c r="E64" s="256"/>
      <c r="F64" s="256"/>
      <c r="G64" s="256"/>
    </row>
    <row r="65" spans="2:7" ht="18" customHeight="1" x14ac:dyDescent="0.15">
      <c r="B65" s="256"/>
      <c r="C65" s="256"/>
      <c r="D65" s="256"/>
      <c r="E65" s="256"/>
      <c r="F65" s="256"/>
      <c r="G65" s="256"/>
    </row>
    <row r="66" spans="2:7" ht="18" customHeight="1" x14ac:dyDescent="0.15">
      <c r="B66" s="256"/>
      <c r="C66" s="256"/>
      <c r="D66" s="256"/>
      <c r="E66" s="256"/>
      <c r="F66" s="256"/>
      <c r="G66" s="256"/>
    </row>
    <row r="67" spans="2:7" ht="18" customHeight="1" x14ac:dyDescent="0.15">
      <c r="B67" s="256"/>
      <c r="C67" s="256"/>
      <c r="D67" s="256"/>
      <c r="E67" s="256"/>
      <c r="F67" s="256"/>
      <c r="G67" s="256"/>
    </row>
    <row r="68" spans="2:7" ht="18" customHeight="1" x14ac:dyDescent="0.15">
      <c r="B68" s="256"/>
      <c r="C68" s="256"/>
      <c r="D68" s="256"/>
      <c r="E68" s="256"/>
      <c r="F68" s="256"/>
      <c r="G68" s="256"/>
    </row>
    <row r="69" spans="2:7" ht="18" customHeight="1" x14ac:dyDescent="0.15">
      <c r="B69" s="256"/>
      <c r="C69" s="256"/>
      <c r="D69" s="256"/>
      <c r="E69" s="256"/>
      <c r="F69" s="256"/>
      <c r="G69" s="256"/>
    </row>
    <row r="70" spans="2:7" ht="18" customHeight="1" x14ac:dyDescent="0.15">
      <c r="B70" s="256"/>
      <c r="C70" s="256"/>
      <c r="D70" s="256"/>
      <c r="E70" s="256"/>
      <c r="F70" s="256"/>
      <c r="G70" s="256"/>
    </row>
    <row r="71" spans="2:7" ht="18" customHeight="1" x14ac:dyDescent="0.15">
      <c r="B71" s="256"/>
      <c r="C71" s="256"/>
      <c r="D71" s="256"/>
      <c r="E71" s="256"/>
      <c r="F71" s="256"/>
      <c r="G71" s="256"/>
    </row>
    <row r="72" spans="2:7" ht="18" customHeight="1" x14ac:dyDescent="0.15">
      <c r="B72" s="256"/>
      <c r="C72" s="256"/>
      <c r="D72" s="256"/>
      <c r="E72" s="256"/>
      <c r="F72" s="256"/>
      <c r="G72" s="256"/>
    </row>
    <row r="73" spans="2:7" ht="18" customHeight="1" x14ac:dyDescent="0.15"/>
  </sheetData>
  <sheetProtection deleteColumns="0" deleteRows="0"/>
  <mergeCells count="87">
    <mergeCell ref="B26:B31"/>
    <mergeCell ref="E30:H30"/>
    <mergeCell ref="J30:Q30"/>
    <mergeCell ref="J26:L26"/>
    <mergeCell ref="M26:N26"/>
    <mergeCell ref="J27:L27"/>
    <mergeCell ref="M27:N27"/>
    <mergeCell ref="C27:C31"/>
    <mergeCell ref="P26:Q26"/>
    <mergeCell ref="P27:Q27"/>
    <mergeCell ref="D27:H28"/>
    <mergeCell ref="J28:Q28"/>
    <mergeCell ref="E29:H29"/>
    <mergeCell ref="D26:H26"/>
    <mergeCell ref="C22:C24"/>
    <mergeCell ref="J21:L21"/>
    <mergeCell ref="M21:N21"/>
    <mergeCell ref="D31:H31"/>
    <mergeCell ref="J31:Q31"/>
    <mergeCell ref="D22:H23"/>
    <mergeCell ref="J22:Q22"/>
    <mergeCell ref="J23:Q23"/>
    <mergeCell ref="D24:H24"/>
    <mergeCell ref="J24:Q24"/>
    <mergeCell ref="E53:Q53"/>
    <mergeCell ref="D42:Q42"/>
    <mergeCell ref="G47:Q47"/>
    <mergeCell ref="G44:Q44"/>
    <mergeCell ref="K45:N45"/>
    <mergeCell ref="B45:E45"/>
    <mergeCell ref="F45:I45"/>
    <mergeCell ref="O45:P45"/>
    <mergeCell ref="E49:F49"/>
    <mergeCell ref="N49:Q49"/>
    <mergeCell ref="G49:J49"/>
    <mergeCell ref="B49:C49"/>
    <mergeCell ref="B53:C53"/>
    <mergeCell ref="E52:Q52"/>
    <mergeCell ref="B50:C50"/>
    <mergeCell ref="B51:C51"/>
    <mergeCell ref="J29:Q29"/>
    <mergeCell ref="B20:Q20"/>
    <mergeCell ref="B14:H14"/>
    <mergeCell ref="B16:Q16"/>
    <mergeCell ref="B17:B19"/>
    <mergeCell ref="D17:H17"/>
    <mergeCell ref="J17:Q17"/>
    <mergeCell ref="D18:H19"/>
    <mergeCell ref="B15:Q15"/>
    <mergeCell ref="I14:Q14"/>
    <mergeCell ref="C17:C19"/>
    <mergeCell ref="J19:P19"/>
    <mergeCell ref="J18:P18"/>
    <mergeCell ref="B25:Q25"/>
    <mergeCell ref="B21:B24"/>
    <mergeCell ref="D21:H21"/>
    <mergeCell ref="A2:Q2"/>
    <mergeCell ref="A4:G4"/>
    <mergeCell ref="L5:Q5"/>
    <mergeCell ref="L6:Q6"/>
    <mergeCell ref="L7:Q7"/>
    <mergeCell ref="B9:G9"/>
    <mergeCell ref="B11:J11"/>
    <mergeCell ref="K11:Q11"/>
    <mergeCell ref="E13:Q13"/>
    <mergeCell ref="H9:L9"/>
    <mergeCell ref="M9:Q9"/>
    <mergeCell ref="B10:D10"/>
    <mergeCell ref="E10:J10"/>
    <mergeCell ref="B52:C52"/>
    <mergeCell ref="D36:H36"/>
    <mergeCell ref="B35:Q35"/>
    <mergeCell ref="B42:C42"/>
    <mergeCell ref="E50:Q50"/>
    <mergeCell ref="E51:Q51"/>
    <mergeCell ref="K49:M49"/>
    <mergeCell ref="B38:Q39"/>
    <mergeCell ref="B37:Q37"/>
    <mergeCell ref="B32:Q32"/>
    <mergeCell ref="P36:Q36"/>
    <mergeCell ref="J36:N36"/>
    <mergeCell ref="J33:Q33"/>
    <mergeCell ref="B33:B34"/>
    <mergeCell ref="D33:H33"/>
    <mergeCell ref="E34:H34"/>
    <mergeCell ref="J34:Q34"/>
    <mergeCell ref="C33:C34"/>
  </mergeCells>
  <phoneticPr fontId="2"/>
  <dataValidations count="2">
    <dataValidation type="list" allowBlank="1" showInputMessage="1" showErrorMessage="1" sqref="JD42 B42 SZ42 ACV42 AMR42 AWN42 BGJ42 BQF42 CAB42 CJX42 CTT42 DDP42 DNL42 DXH42 EHD42 EQZ42 FAV42 FKR42 FUN42 GEJ42 GOF42 GYB42 HHX42 HRT42 IBP42 ILL42 IVH42 JFD42 JOZ42 JYV42 KIR42 KSN42 LCJ42 LMF42 LWB42 MFX42 MPT42 MZP42 NJL42 NTH42 ODD42 OMZ42 OWV42 PGR42 PQN42 QAJ42 QKF42 QUB42 RDX42 RNT42 RXP42 SHL42 SRH42 TBD42 TKZ42 TUV42 UER42 UON42 UYJ42 VIF42 VSB42 WBX42 WLT42 WVP42 B65574:C65575 JD65574:JD65575 SZ65574:SZ65575 ACV65574:ACV65575 AMR65574:AMR65575 AWN65574:AWN65575 BGJ65574:BGJ65575 BQF65574:BQF65575 CAB65574:CAB65575 CJX65574:CJX65575 CTT65574:CTT65575 DDP65574:DDP65575 DNL65574:DNL65575 DXH65574:DXH65575 EHD65574:EHD65575 EQZ65574:EQZ65575 FAV65574:FAV65575 FKR65574:FKR65575 FUN65574:FUN65575 GEJ65574:GEJ65575 GOF65574:GOF65575 GYB65574:GYB65575 HHX65574:HHX65575 HRT65574:HRT65575 IBP65574:IBP65575 ILL65574:ILL65575 IVH65574:IVH65575 JFD65574:JFD65575 JOZ65574:JOZ65575 JYV65574:JYV65575 KIR65574:KIR65575 KSN65574:KSN65575 LCJ65574:LCJ65575 LMF65574:LMF65575 LWB65574:LWB65575 MFX65574:MFX65575 MPT65574:MPT65575 MZP65574:MZP65575 NJL65574:NJL65575 NTH65574:NTH65575 ODD65574:ODD65575 OMZ65574:OMZ65575 OWV65574:OWV65575 PGR65574:PGR65575 PQN65574:PQN65575 QAJ65574:QAJ65575 QKF65574:QKF65575 QUB65574:QUB65575 RDX65574:RDX65575 RNT65574:RNT65575 RXP65574:RXP65575 SHL65574:SHL65575 SRH65574:SRH65575 TBD65574:TBD65575 TKZ65574:TKZ65575 TUV65574:TUV65575 UER65574:UER65575 UON65574:UON65575 UYJ65574:UYJ65575 VIF65574:VIF65575 VSB65574:VSB65575 WBX65574:WBX65575 WLT65574:WLT65575 WVP65574:WVP65575 B131110:C131111 JD131110:JD131111 SZ131110:SZ131111 ACV131110:ACV131111 AMR131110:AMR131111 AWN131110:AWN131111 BGJ131110:BGJ131111 BQF131110:BQF131111 CAB131110:CAB131111 CJX131110:CJX131111 CTT131110:CTT131111 DDP131110:DDP131111 DNL131110:DNL131111 DXH131110:DXH131111 EHD131110:EHD131111 EQZ131110:EQZ131111 FAV131110:FAV131111 FKR131110:FKR131111 FUN131110:FUN131111 GEJ131110:GEJ131111 GOF131110:GOF131111 GYB131110:GYB131111 HHX131110:HHX131111 HRT131110:HRT131111 IBP131110:IBP131111 ILL131110:ILL131111 IVH131110:IVH131111 JFD131110:JFD131111 JOZ131110:JOZ131111 JYV131110:JYV131111 KIR131110:KIR131111 KSN131110:KSN131111 LCJ131110:LCJ131111 LMF131110:LMF131111 LWB131110:LWB131111 MFX131110:MFX131111 MPT131110:MPT131111 MZP131110:MZP131111 NJL131110:NJL131111 NTH131110:NTH131111 ODD131110:ODD131111 OMZ131110:OMZ131111 OWV131110:OWV131111 PGR131110:PGR131111 PQN131110:PQN131111 QAJ131110:QAJ131111 QKF131110:QKF131111 QUB131110:QUB131111 RDX131110:RDX131111 RNT131110:RNT131111 RXP131110:RXP131111 SHL131110:SHL131111 SRH131110:SRH131111 TBD131110:TBD131111 TKZ131110:TKZ131111 TUV131110:TUV131111 UER131110:UER131111 UON131110:UON131111 UYJ131110:UYJ131111 VIF131110:VIF131111 VSB131110:VSB131111 WBX131110:WBX131111 WLT131110:WLT131111 WVP131110:WVP131111 B196646:C196647 JD196646:JD196647 SZ196646:SZ196647 ACV196646:ACV196647 AMR196646:AMR196647 AWN196646:AWN196647 BGJ196646:BGJ196647 BQF196646:BQF196647 CAB196646:CAB196647 CJX196646:CJX196647 CTT196646:CTT196647 DDP196646:DDP196647 DNL196646:DNL196647 DXH196646:DXH196647 EHD196646:EHD196647 EQZ196646:EQZ196647 FAV196646:FAV196647 FKR196646:FKR196647 FUN196646:FUN196647 GEJ196646:GEJ196647 GOF196646:GOF196647 GYB196646:GYB196647 HHX196646:HHX196647 HRT196646:HRT196647 IBP196646:IBP196647 ILL196646:ILL196647 IVH196646:IVH196647 JFD196646:JFD196647 JOZ196646:JOZ196647 JYV196646:JYV196647 KIR196646:KIR196647 KSN196646:KSN196647 LCJ196646:LCJ196647 LMF196646:LMF196647 LWB196646:LWB196647 MFX196646:MFX196647 MPT196646:MPT196647 MZP196646:MZP196647 NJL196646:NJL196647 NTH196646:NTH196647 ODD196646:ODD196647 OMZ196646:OMZ196647 OWV196646:OWV196647 PGR196646:PGR196647 PQN196646:PQN196647 QAJ196646:QAJ196647 QKF196646:QKF196647 QUB196646:QUB196647 RDX196646:RDX196647 RNT196646:RNT196647 RXP196646:RXP196647 SHL196646:SHL196647 SRH196646:SRH196647 TBD196646:TBD196647 TKZ196646:TKZ196647 TUV196646:TUV196647 UER196646:UER196647 UON196646:UON196647 UYJ196646:UYJ196647 VIF196646:VIF196647 VSB196646:VSB196647 WBX196646:WBX196647 WLT196646:WLT196647 WVP196646:WVP196647 B262182:C262183 JD262182:JD262183 SZ262182:SZ262183 ACV262182:ACV262183 AMR262182:AMR262183 AWN262182:AWN262183 BGJ262182:BGJ262183 BQF262182:BQF262183 CAB262182:CAB262183 CJX262182:CJX262183 CTT262182:CTT262183 DDP262182:DDP262183 DNL262182:DNL262183 DXH262182:DXH262183 EHD262182:EHD262183 EQZ262182:EQZ262183 FAV262182:FAV262183 FKR262182:FKR262183 FUN262182:FUN262183 GEJ262182:GEJ262183 GOF262182:GOF262183 GYB262182:GYB262183 HHX262182:HHX262183 HRT262182:HRT262183 IBP262182:IBP262183 ILL262182:ILL262183 IVH262182:IVH262183 JFD262182:JFD262183 JOZ262182:JOZ262183 JYV262182:JYV262183 KIR262182:KIR262183 KSN262182:KSN262183 LCJ262182:LCJ262183 LMF262182:LMF262183 LWB262182:LWB262183 MFX262182:MFX262183 MPT262182:MPT262183 MZP262182:MZP262183 NJL262182:NJL262183 NTH262182:NTH262183 ODD262182:ODD262183 OMZ262182:OMZ262183 OWV262182:OWV262183 PGR262182:PGR262183 PQN262182:PQN262183 QAJ262182:QAJ262183 QKF262182:QKF262183 QUB262182:QUB262183 RDX262182:RDX262183 RNT262182:RNT262183 RXP262182:RXP262183 SHL262182:SHL262183 SRH262182:SRH262183 TBD262182:TBD262183 TKZ262182:TKZ262183 TUV262182:TUV262183 UER262182:UER262183 UON262182:UON262183 UYJ262182:UYJ262183 VIF262182:VIF262183 VSB262182:VSB262183 WBX262182:WBX262183 WLT262182:WLT262183 WVP262182:WVP262183 B327718:C327719 JD327718:JD327719 SZ327718:SZ327719 ACV327718:ACV327719 AMR327718:AMR327719 AWN327718:AWN327719 BGJ327718:BGJ327719 BQF327718:BQF327719 CAB327718:CAB327719 CJX327718:CJX327719 CTT327718:CTT327719 DDP327718:DDP327719 DNL327718:DNL327719 DXH327718:DXH327719 EHD327718:EHD327719 EQZ327718:EQZ327719 FAV327718:FAV327719 FKR327718:FKR327719 FUN327718:FUN327719 GEJ327718:GEJ327719 GOF327718:GOF327719 GYB327718:GYB327719 HHX327718:HHX327719 HRT327718:HRT327719 IBP327718:IBP327719 ILL327718:ILL327719 IVH327718:IVH327719 JFD327718:JFD327719 JOZ327718:JOZ327719 JYV327718:JYV327719 KIR327718:KIR327719 KSN327718:KSN327719 LCJ327718:LCJ327719 LMF327718:LMF327719 LWB327718:LWB327719 MFX327718:MFX327719 MPT327718:MPT327719 MZP327718:MZP327719 NJL327718:NJL327719 NTH327718:NTH327719 ODD327718:ODD327719 OMZ327718:OMZ327719 OWV327718:OWV327719 PGR327718:PGR327719 PQN327718:PQN327719 QAJ327718:QAJ327719 QKF327718:QKF327719 QUB327718:QUB327719 RDX327718:RDX327719 RNT327718:RNT327719 RXP327718:RXP327719 SHL327718:SHL327719 SRH327718:SRH327719 TBD327718:TBD327719 TKZ327718:TKZ327719 TUV327718:TUV327719 UER327718:UER327719 UON327718:UON327719 UYJ327718:UYJ327719 VIF327718:VIF327719 VSB327718:VSB327719 WBX327718:WBX327719 WLT327718:WLT327719 WVP327718:WVP327719 B393254:C393255 JD393254:JD393255 SZ393254:SZ393255 ACV393254:ACV393255 AMR393254:AMR393255 AWN393254:AWN393255 BGJ393254:BGJ393255 BQF393254:BQF393255 CAB393254:CAB393255 CJX393254:CJX393255 CTT393254:CTT393255 DDP393254:DDP393255 DNL393254:DNL393255 DXH393254:DXH393255 EHD393254:EHD393255 EQZ393254:EQZ393255 FAV393254:FAV393255 FKR393254:FKR393255 FUN393254:FUN393255 GEJ393254:GEJ393255 GOF393254:GOF393255 GYB393254:GYB393255 HHX393254:HHX393255 HRT393254:HRT393255 IBP393254:IBP393255 ILL393254:ILL393255 IVH393254:IVH393255 JFD393254:JFD393255 JOZ393254:JOZ393255 JYV393254:JYV393255 KIR393254:KIR393255 KSN393254:KSN393255 LCJ393254:LCJ393255 LMF393254:LMF393255 LWB393254:LWB393255 MFX393254:MFX393255 MPT393254:MPT393255 MZP393254:MZP393255 NJL393254:NJL393255 NTH393254:NTH393255 ODD393254:ODD393255 OMZ393254:OMZ393255 OWV393254:OWV393255 PGR393254:PGR393255 PQN393254:PQN393255 QAJ393254:QAJ393255 QKF393254:QKF393255 QUB393254:QUB393255 RDX393254:RDX393255 RNT393254:RNT393255 RXP393254:RXP393255 SHL393254:SHL393255 SRH393254:SRH393255 TBD393254:TBD393255 TKZ393254:TKZ393255 TUV393254:TUV393255 UER393254:UER393255 UON393254:UON393255 UYJ393254:UYJ393255 VIF393254:VIF393255 VSB393254:VSB393255 WBX393254:WBX393255 WLT393254:WLT393255 WVP393254:WVP393255 B458790:C458791 JD458790:JD458791 SZ458790:SZ458791 ACV458790:ACV458791 AMR458790:AMR458791 AWN458790:AWN458791 BGJ458790:BGJ458791 BQF458790:BQF458791 CAB458790:CAB458791 CJX458790:CJX458791 CTT458790:CTT458791 DDP458790:DDP458791 DNL458790:DNL458791 DXH458790:DXH458791 EHD458790:EHD458791 EQZ458790:EQZ458791 FAV458790:FAV458791 FKR458790:FKR458791 FUN458790:FUN458791 GEJ458790:GEJ458791 GOF458790:GOF458791 GYB458790:GYB458791 HHX458790:HHX458791 HRT458790:HRT458791 IBP458790:IBP458791 ILL458790:ILL458791 IVH458790:IVH458791 JFD458790:JFD458791 JOZ458790:JOZ458791 JYV458790:JYV458791 KIR458790:KIR458791 KSN458790:KSN458791 LCJ458790:LCJ458791 LMF458790:LMF458791 LWB458790:LWB458791 MFX458790:MFX458791 MPT458790:MPT458791 MZP458790:MZP458791 NJL458790:NJL458791 NTH458790:NTH458791 ODD458790:ODD458791 OMZ458790:OMZ458791 OWV458790:OWV458791 PGR458790:PGR458791 PQN458790:PQN458791 QAJ458790:QAJ458791 QKF458790:QKF458791 QUB458790:QUB458791 RDX458790:RDX458791 RNT458790:RNT458791 RXP458790:RXP458791 SHL458790:SHL458791 SRH458790:SRH458791 TBD458790:TBD458791 TKZ458790:TKZ458791 TUV458790:TUV458791 UER458790:UER458791 UON458790:UON458791 UYJ458790:UYJ458791 VIF458790:VIF458791 VSB458790:VSB458791 WBX458790:WBX458791 WLT458790:WLT458791 WVP458790:WVP458791 B524326:C524327 JD524326:JD524327 SZ524326:SZ524327 ACV524326:ACV524327 AMR524326:AMR524327 AWN524326:AWN524327 BGJ524326:BGJ524327 BQF524326:BQF524327 CAB524326:CAB524327 CJX524326:CJX524327 CTT524326:CTT524327 DDP524326:DDP524327 DNL524326:DNL524327 DXH524326:DXH524327 EHD524326:EHD524327 EQZ524326:EQZ524327 FAV524326:FAV524327 FKR524326:FKR524327 FUN524326:FUN524327 GEJ524326:GEJ524327 GOF524326:GOF524327 GYB524326:GYB524327 HHX524326:HHX524327 HRT524326:HRT524327 IBP524326:IBP524327 ILL524326:ILL524327 IVH524326:IVH524327 JFD524326:JFD524327 JOZ524326:JOZ524327 JYV524326:JYV524327 KIR524326:KIR524327 KSN524326:KSN524327 LCJ524326:LCJ524327 LMF524326:LMF524327 LWB524326:LWB524327 MFX524326:MFX524327 MPT524326:MPT524327 MZP524326:MZP524327 NJL524326:NJL524327 NTH524326:NTH524327 ODD524326:ODD524327 OMZ524326:OMZ524327 OWV524326:OWV524327 PGR524326:PGR524327 PQN524326:PQN524327 QAJ524326:QAJ524327 QKF524326:QKF524327 QUB524326:QUB524327 RDX524326:RDX524327 RNT524326:RNT524327 RXP524326:RXP524327 SHL524326:SHL524327 SRH524326:SRH524327 TBD524326:TBD524327 TKZ524326:TKZ524327 TUV524326:TUV524327 UER524326:UER524327 UON524326:UON524327 UYJ524326:UYJ524327 VIF524326:VIF524327 VSB524326:VSB524327 WBX524326:WBX524327 WLT524326:WLT524327 WVP524326:WVP524327 B589862:C589863 JD589862:JD589863 SZ589862:SZ589863 ACV589862:ACV589863 AMR589862:AMR589863 AWN589862:AWN589863 BGJ589862:BGJ589863 BQF589862:BQF589863 CAB589862:CAB589863 CJX589862:CJX589863 CTT589862:CTT589863 DDP589862:DDP589863 DNL589862:DNL589863 DXH589862:DXH589863 EHD589862:EHD589863 EQZ589862:EQZ589863 FAV589862:FAV589863 FKR589862:FKR589863 FUN589862:FUN589863 GEJ589862:GEJ589863 GOF589862:GOF589863 GYB589862:GYB589863 HHX589862:HHX589863 HRT589862:HRT589863 IBP589862:IBP589863 ILL589862:ILL589863 IVH589862:IVH589863 JFD589862:JFD589863 JOZ589862:JOZ589863 JYV589862:JYV589863 KIR589862:KIR589863 KSN589862:KSN589863 LCJ589862:LCJ589863 LMF589862:LMF589863 LWB589862:LWB589863 MFX589862:MFX589863 MPT589862:MPT589863 MZP589862:MZP589863 NJL589862:NJL589863 NTH589862:NTH589863 ODD589862:ODD589863 OMZ589862:OMZ589863 OWV589862:OWV589863 PGR589862:PGR589863 PQN589862:PQN589863 QAJ589862:QAJ589863 QKF589862:QKF589863 QUB589862:QUB589863 RDX589862:RDX589863 RNT589862:RNT589863 RXP589862:RXP589863 SHL589862:SHL589863 SRH589862:SRH589863 TBD589862:TBD589863 TKZ589862:TKZ589863 TUV589862:TUV589863 UER589862:UER589863 UON589862:UON589863 UYJ589862:UYJ589863 VIF589862:VIF589863 VSB589862:VSB589863 WBX589862:WBX589863 WLT589862:WLT589863 WVP589862:WVP589863 B655398:C655399 JD655398:JD655399 SZ655398:SZ655399 ACV655398:ACV655399 AMR655398:AMR655399 AWN655398:AWN655399 BGJ655398:BGJ655399 BQF655398:BQF655399 CAB655398:CAB655399 CJX655398:CJX655399 CTT655398:CTT655399 DDP655398:DDP655399 DNL655398:DNL655399 DXH655398:DXH655399 EHD655398:EHD655399 EQZ655398:EQZ655399 FAV655398:FAV655399 FKR655398:FKR655399 FUN655398:FUN655399 GEJ655398:GEJ655399 GOF655398:GOF655399 GYB655398:GYB655399 HHX655398:HHX655399 HRT655398:HRT655399 IBP655398:IBP655399 ILL655398:ILL655399 IVH655398:IVH655399 JFD655398:JFD655399 JOZ655398:JOZ655399 JYV655398:JYV655399 KIR655398:KIR655399 KSN655398:KSN655399 LCJ655398:LCJ655399 LMF655398:LMF655399 LWB655398:LWB655399 MFX655398:MFX655399 MPT655398:MPT655399 MZP655398:MZP655399 NJL655398:NJL655399 NTH655398:NTH655399 ODD655398:ODD655399 OMZ655398:OMZ655399 OWV655398:OWV655399 PGR655398:PGR655399 PQN655398:PQN655399 QAJ655398:QAJ655399 QKF655398:QKF655399 QUB655398:QUB655399 RDX655398:RDX655399 RNT655398:RNT655399 RXP655398:RXP655399 SHL655398:SHL655399 SRH655398:SRH655399 TBD655398:TBD655399 TKZ655398:TKZ655399 TUV655398:TUV655399 UER655398:UER655399 UON655398:UON655399 UYJ655398:UYJ655399 VIF655398:VIF655399 VSB655398:VSB655399 WBX655398:WBX655399 WLT655398:WLT655399 WVP655398:WVP655399 B720934:C720935 JD720934:JD720935 SZ720934:SZ720935 ACV720934:ACV720935 AMR720934:AMR720935 AWN720934:AWN720935 BGJ720934:BGJ720935 BQF720934:BQF720935 CAB720934:CAB720935 CJX720934:CJX720935 CTT720934:CTT720935 DDP720934:DDP720935 DNL720934:DNL720935 DXH720934:DXH720935 EHD720934:EHD720935 EQZ720934:EQZ720935 FAV720934:FAV720935 FKR720934:FKR720935 FUN720934:FUN720935 GEJ720934:GEJ720935 GOF720934:GOF720935 GYB720934:GYB720935 HHX720934:HHX720935 HRT720934:HRT720935 IBP720934:IBP720935 ILL720934:ILL720935 IVH720934:IVH720935 JFD720934:JFD720935 JOZ720934:JOZ720935 JYV720934:JYV720935 KIR720934:KIR720935 KSN720934:KSN720935 LCJ720934:LCJ720935 LMF720934:LMF720935 LWB720934:LWB720935 MFX720934:MFX720935 MPT720934:MPT720935 MZP720934:MZP720935 NJL720934:NJL720935 NTH720934:NTH720935 ODD720934:ODD720935 OMZ720934:OMZ720935 OWV720934:OWV720935 PGR720934:PGR720935 PQN720934:PQN720935 QAJ720934:QAJ720935 QKF720934:QKF720935 QUB720934:QUB720935 RDX720934:RDX720935 RNT720934:RNT720935 RXP720934:RXP720935 SHL720934:SHL720935 SRH720934:SRH720935 TBD720934:TBD720935 TKZ720934:TKZ720935 TUV720934:TUV720935 UER720934:UER720935 UON720934:UON720935 UYJ720934:UYJ720935 VIF720934:VIF720935 VSB720934:VSB720935 WBX720934:WBX720935 WLT720934:WLT720935 WVP720934:WVP720935 B786470:C786471 JD786470:JD786471 SZ786470:SZ786471 ACV786470:ACV786471 AMR786470:AMR786471 AWN786470:AWN786471 BGJ786470:BGJ786471 BQF786470:BQF786471 CAB786470:CAB786471 CJX786470:CJX786471 CTT786470:CTT786471 DDP786470:DDP786471 DNL786470:DNL786471 DXH786470:DXH786471 EHD786470:EHD786471 EQZ786470:EQZ786471 FAV786470:FAV786471 FKR786470:FKR786471 FUN786470:FUN786471 GEJ786470:GEJ786471 GOF786470:GOF786471 GYB786470:GYB786471 HHX786470:HHX786471 HRT786470:HRT786471 IBP786470:IBP786471 ILL786470:ILL786471 IVH786470:IVH786471 JFD786470:JFD786471 JOZ786470:JOZ786471 JYV786470:JYV786471 KIR786470:KIR786471 KSN786470:KSN786471 LCJ786470:LCJ786471 LMF786470:LMF786471 LWB786470:LWB786471 MFX786470:MFX786471 MPT786470:MPT786471 MZP786470:MZP786471 NJL786470:NJL786471 NTH786470:NTH786471 ODD786470:ODD786471 OMZ786470:OMZ786471 OWV786470:OWV786471 PGR786470:PGR786471 PQN786470:PQN786471 QAJ786470:QAJ786471 QKF786470:QKF786471 QUB786470:QUB786471 RDX786470:RDX786471 RNT786470:RNT786471 RXP786470:RXP786471 SHL786470:SHL786471 SRH786470:SRH786471 TBD786470:TBD786471 TKZ786470:TKZ786471 TUV786470:TUV786471 UER786470:UER786471 UON786470:UON786471 UYJ786470:UYJ786471 VIF786470:VIF786471 VSB786470:VSB786471 WBX786470:WBX786471 WLT786470:WLT786471 WVP786470:WVP786471 B852006:C852007 JD852006:JD852007 SZ852006:SZ852007 ACV852006:ACV852007 AMR852006:AMR852007 AWN852006:AWN852007 BGJ852006:BGJ852007 BQF852006:BQF852007 CAB852006:CAB852007 CJX852006:CJX852007 CTT852006:CTT852007 DDP852006:DDP852007 DNL852006:DNL852007 DXH852006:DXH852007 EHD852006:EHD852007 EQZ852006:EQZ852007 FAV852006:FAV852007 FKR852006:FKR852007 FUN852006:FUN852007 GEJ852006:GEJ852007 GOF852006:GOF852007 GYB852006:GYB852007 HHX852006:HHX852007 HRT852006:HRT852007 IBP852006:IBP852007 ILL852006:ILL852007 IVH852006:IVH852007 JFD852006:JFD852007 JOZ852006:JOZ852007 JYV852006:JYV852007 KIR852006:KIR852007 KSN852006:KSN852007 LCJ852006:LCJ852007 LMF852006:LMF852007 LWB852006:LWB852007 MFX852006:MFX852007 MPT852006:MPT852007 MZP852006:MZP852007 NJL852006:NJL852007 NTH852006:NTH852007 ODD852006:ODD852007 OMZ852006:OMZ852007 OWV852006:OWV852007 PGR852006:PGR852007 PQN852006:PQN852007 QAJ852006:QAJ852007 QKF852006:QKF852007 QUB852006:QUB852007 RDX852006:RDX852007 RNT852006:RNT852007 RXP852006:RXP852007 SHL852006:SHL852007 SRH852006:SRH852007 TBD852006:TBD852007 TKZ852006:TKZ852007 TUV852006:TUV852007 UER852006:UER852007 UON852006:UON852007 UYJ852006:UYJ852007 VIF852006:VIF852007 VSB852006:VSB852007 WBX852006:WBX852007 WLT852006:WLT852007 WVP852006:WVP852007 B917542:C917543 JD917542:JD917543 SZ917542:SZ917543 ACV917542:ACV917543 AMR917542:AMR917543 AWN917542:AWN917543 BGJ917542:BGJ917543 BQF917542:BQF917543 CAB917542:CAB917543 CJX917542:CJX917543 CTT917542:CTT917543 DDP917542:DDP917543 DNL917542:DNL917543 DXH917542:DXH917543 EHD917542:EHD917543 EQZ917542:EQZ917543 FAV917542:FAV917543 FKR917542:FKR917543 FUN917542:FUN917543 GEJ917542:GEJ917543 GOF917542:GOF917543 GYB917542:GYB917543 HHX917542:HHX917543 HRT917542:HRT917543 IBP917542:IBP917543 ILL917542:ILL917543 IVH917542:IVH917543 JFD917542:JFD917543 JOZ917542:JOZ917543 JYV917542:JYV917543 KIR917542:KIR917543 KSN917542:KSN917543 LCJ917542:LCJ917543 LMF917542:LMF917543 LWB917542:LWB917543 MFX917542:MFX917543 MPT917542:MPT917543 MZP917542:MZP917543 NJL917542:NJL917543 NTH917542:NTH917543 ODD917542:ODD917543 OMZ917542:OMZ917543 OWV917542:OWV917543 PGR917542:PGR917543 PQN917542:PQN917543 QAJ917542:QAJ917543 QKF917542:QKF917543 QUB917542:QUB917543 RDX917542:RDX917543 RNT917542:RNT917543 RXP917542:RXP917543 SHL917542:SHL917543 SRH917542:SRH917543 TBD917542:TBD917543 TKZ917542:TKZ917543 TUV917542:TUV917543 UER917542:UER917543 UON917542:UON917543 UYJ917542:UYJ917543 VIF917542:VIF917543 VSB917542:VSB917543 WBX917542:WBX917543 WLT917542:WLT917543 WVP917542:WVP917543 B983078:C983079 JD983078:JD983079 SZ983078:SZ983079 ACV983078:ACV983079 AMR983078:AMR983079 AWN983078:AWN983079 BGJ983078:BGJ983079 BQF983078:BQF983079 CAB983078:CAB983079 CJX983078:CJX983079 CTT983078:CTT983079 DDP983078:DDP983079 DNL983078:DNL983079 DXH983078:DXH983079 EHD983078:EHD983079 EQZ983078:EQZ983079 FAV983078:FAV983079 FKR983078:FKR983079 FUN983078:FUN983079 GEJ983078:GEJ983079 GOF983078:GOF983079 GYB983078:GYB983079 HHX983078:HHX983079 HRT983078:HRT983079 IBP983078:IBP983079 ILL983078:ILL983079 IVH983078:IVH983079 JFD983078:JFD983079 JOZ983078:JOZ983079 JYV983078:JYV983079 KIR983078:KIR983079 KSN983078:KSN983079 LCJ983078:LCJ983079 LMF983078:LMF983079 LWB983078:LWB983079 MFX983078:MFX983079 MPT983078:MPT983079 MZP983078:MZP983079 NJL983078:NJL983079 NTH983078:NTH983079 ODD983078:ODD983079 OMZ983078:OMZ983079 OWV983078:OWV983079 PGR983078:PGR983079 PQN983078:PQN983079 QAJ983078:QAJ983079 QKF983078:QKF983079 QUB983078:QUB983079 RDX983078:RDX983079 RNT983078:RNT983079 RXP983078:RXP983079 SHL983078:SHL983079 SRH983078:SRH983079 TBD983078:TBD983079 TKZ983078:TKZ983079 TUV983078:TUV983079 UER983078:UER983079 UON983078:UON983079 UYJ983078:UYJ983079 VIF983078:VIF983079 VSB983078:VSB983079 WBX983078:WBX983079 WLT983078:WLT983079 WVP983078:WVP983079" xr:uid="{BB546D99-07E6-4B0C-92D4-8C6F90C8410E}">
      <formula1>$D$60:$D$61</formula1>
    </dataValidation>
    <dataValidation type="list" allowBlank="1" showInputMessage="1" showErrorMessage="1" sqref="TE36 I21:I24 I17:I19 ADA36 JI22:JI24 TE22:TE24 ADA22:ADA24 AMW22:AMW24 AWS22:AWS24 BGO22:BGO24 BQK22:BQK24 CAG22:CAG24 CKC22:CKC24 CTY22:CTY24 DDU22:DDU24 DNQ22:DNQ24 DXM22:DXM24 EHI22:EHI24 ERE22:ERE24 FBA22:FBA24 FKW22:FKW24 FUS22:FUS24 GEO22:GEO24 GOK22:GOK24 GYG22:GYG24 HIC22:HIC24 HRY22:HRY24 IBU22:IBU24 ILQ22:ILQ24 IVM22:IVM24 JFI22:JFI24 JPE22:JPE24 JZA22:JZA24 KIW22:KIW24 KSS22:KSS24 LCO22:LCO24 LMK22:LMK24 LWG22:LWG24 MGC22:MGC24 MPY22:MPY24 MZU22:MZU24 NJQ22:NJQ24 NTM22:NTM24 ODI22:ODI24 ONE22:ONE24 OXA22:OXA24 PGW22:PGW24 PQS22:PQS24 QAO22:QAO24 QKK22:QKK24 QUG22:QUG24 REC22:REC24 RNY22:RNY24 RXU22:RXU24 SHQ22:SHQ24 SRM22:SRM24 TBI22:TBI24 TLE22:TLE24 TVA22:TVA24 UEW22:UEW24 UOS22:UOS24 UYO22:UYO24 VIK22:VIK24 VSG22:VSG24 WCC22:WCC24 WLY22:WLY24 WVU22:WVU24 WVU983068:WVU983069 B49:B53 AMW36 AWS36 BGO36 BQK36 CAG36 CKC36 CTY36 DDU36 DNQ36 DXM36 EHI36 ERE36 FBA36 FKW36 FUS36 GEO36 GOK36 GYG36 HIC36 HRY36 IBU36 ILQ36 IVM36 JFI36 JPE36 JZA36 KIW36 KSS36 LCO36 LMK36 LWG36 MGC36 MPY36 MZU36 NJQ36 NTM36 ODI36 ONE36 OXA36 PGW36 PQS36 QAO36 QKK36 QUG36 REC36 RNY36 RXU36 SHQ36 SRM36 TBI36 TLE36 TVA36 UEW36 UOS36 UYO36 VIK36 VSG36 WCC36 WLY36 WVU36 JI36 I65567:I65568 JI65567:JI65568 TE65567:TE65568 ADA65567:ADA65568 AMW65567:AMW65568 AWS65567:AWS65568 BGO65567:BGO65568 BQK65567:BQK65568 CAG65567:CAG65568 CKC65567:CKC65568 CTY65567:CTY65568 DDU65567:DDU65568 DNQ65567:DNQ65568 DXM65567:DXM65568 EHI65567:EHI65568 ERE65567:ERE65568 FBA65567:FBA65568 FKW65567:FKW65568 FUS65567:FUS65568 GEO65567:GEO65568 GOK65567:GOK65568 GYG65567:GYG65568 HIC65567:HIC65568 HRY65567:HRY65568 IBU65567:IBU65568 ILQ65567:ILQ65568 IVM65567:IVM65568 JFI65567:JFI65568 JPE65567:JPE65568 JZA65567:JZA65568 KIW65567:KIW65568 KSS65567:KSS65568 LCO65567:LCO65568 LMK65567:LMK65568 LWG65567:LWG65568 MGC65567:MGC65568 MPY65567:MPY65568 MZU65567:MZU65568 NJQ65567:NJQ65568 NTM65567:NTM65568 ODI65567:ODI65568 ONE65567:ONE65568 OXA65567:OXA65568 PGW65567:PGW65568 PQS65567:PQS65568 QAO65567:QAO65568 QKK65567:QKK65568 QUG65567:QUG65568 REC65567:REC65568 RNY65567:RNY65568 RXU65567:RXU65568 SHQ65567:SHQ65568 SRM65567:SRM65568 TBI65567:TBI65568 TLE65567:TLE65568 TVA65567:TVA65568 UEW65567:UEW65568 UOS65567:UOS65568 UYO65567:UYO65568 VIK65567:VIK65568 VSG65567:VSG65568 WCC65567:WCC65568 WLY65567:WLY65568 WVU65567:WVU65568 I131103:I131104 JI131103:JI131104 TE131103:TE131104 ADA131103:ADA131104 AMW131103:AMW131104 AWS131103:AWS131104 BGO131103:BGO131104 BQK131103:BQK131104 CAG131103:CAG131104 CKC131103:CKC131104 CTY131103:CTY131104 DDU131103:DDU131104 DNQ131103:DNQ131104 DXM131103:DXM131104 EHI131103:EHI131104 ERE131103:ERE131104 FBA131103:FBA131104 FKW131103:FKW131104 FUS131103:FUS131104 GEO131103:GEO131104 GOK131103:GOK131104 GYG131103:GYG131104 HIC131103:HIC131104 HRY131103:HRY131104 IBU131103:IBU131104 ILQ131103:ILQ131104 IVM131103:IVM131104 JFI131103:JFI131104 JPE131103:JPE131104 JZA131103:JZA131104 KIW131103:KIW131104 KSS131103:KSS131104 LCO131103:LCO131104 LMK131103:LMK131104 LWG131103:LWG131104 MGC131103:MGC131104 MPY131103:MPY131104 MZU131103:MZU131104 NJQ131103:NJQ131104 NTM131103:NTM131104 ODI131103:ODI131104 ONE131103:ONE131104 OXA131103:OXA131104 PGW131103:PGW131104 PQS131103:PQS131104 QAO131103:QAO131104 QKK131103:QKK131104 QUG131103:QUG131104 REC131103:REC131104 RNY131103:RNY131104 RXU131103:RXU131104 SHQ131103:SHQ131104 SRM131103:SRM131104 TBI131103:TBI131104 TLE131103:TLE131104 TVA131103:TVA131104 UEW131103:UEW131104 UOS131103:UOS131104 UYO131103:UYO131104 VIK131103:VIK131104 VSG131103:VSG131104 WCC131103:WCC131104 WLY131103:WLY131104 WVU131103:WVU131104 I196639:I196640 JI196639:JI196640 TE196639:TE196640 ADA196639:ADA196640 AMW196639:AMW196640 AWS196639:AWS196640 BGO196639:BGO196640 BQK196639:BQK196640 CAG196639:CAG196640 CKC196639:CKC196640 CTY196639:CTY196640 DDU196639:DDU196640 DNQ196639:DNQ196640 DXM196639:DXM196640 EHI196639:EHI196640 ERE196639:ERE196640 FBA196639:FBA196640 FKW196639:FKW196640 FUS196639:FUS196640 GEO196639:GEO196640 GOK196639:GOK196640 GYG196639:GYG196640 HIC196639:HIC196640 HRY196639:HRY196640 IBU196639:IBU196640 ILQ196639:ILQ196640 IVM196639:IVM196640 JFI196639:JFI196640 JPE196639:JPE196640 JZA196639:JZA196640 KIW196639:KIW196640 KSS196639:KSS196640 LCO196639:LCO196640 LMK196639:LMK196640 LWG196639:LWG196640 MGC196639:MGC196640 MPY196639:MPY196640 MZU196639:MZU196640 NJQ196639:NJQ196640 NTM196639:NTM196640 ODI196639:ODI196640 ONE196639:ONE196640 OXA196639:OXA196640 PGW196639:PGW196640 PQS196639:PQS196640 QAO196639:QAO196640 QKK196639:QKK196640 QUG196639:QUG196640 REC196639:REC196640 RNY196639:RNY196640 RXU196639:RXU196640 SHQ196639:SHQ196640 SRM196639:SRM196640 TBI196639:TBI196640 TLE196639:TLE196640 TVA196639:TVA196640 UEW196639:UEW196640 UOS196639:UOS196640 UYO196639:UYO196640 VIK196639:VIK196640 VSG196639:VSG196640 WCC196639:WCC196640 WLY196639:WLY196640 WVU196639:WVU196640 I262175:I262176 JI262175:JI262176 TE262175:TE262176 ADA262175:ADA262176 AMW262175:AMW262176 AWS262175:AWS262176 BGO262175:BGO262176 BQK262175:BQK262176 CAG262175:CAG262176 CKC262175:CKC262176 CTY262175:CTY262176 DDU262175:DDU262176 DNQ262175:DNQ262176 DXM262175:DXM262176 EHI262175:EHI262176 ERE262175:ERE262176 FBA262175:FBA262176 FKW262175:FKW262176 FUS262175:FUS262176 GEO262175:GEO262176 GOK262175:GOK262176 GYG262175:GYG262176 HIC262175:HIC262176 HRY262175:HRY262176 IBU262175:IBU262176 ILQ262175:ILQ262176 IVM262175:IVM262176 JFI262175:JFI262176 JPE262175:JPE262176 JZA262175:JZA262176 KIW262175:KIW262176 KSS262175:KSS262176 LCO262175:LCO262176 LMK262175:LMK262176 LWG262175:LWG262176 MGC262175:MGC262176 MPY262175:MPY262176 MZU262175:MZU262176 NJQ262175:NJQ262176 NTM262175:NTM262176 ODI262175:ODI262176 ONE262175:ONE262176 OXA262175:OXA262176 PGW262175:PGW262176 PQS262175:PQS262176 QAO262175:QAO262176 QKK262175:QKK262176 QUG262175:QUG262176 REC262175:REC262176 RNY262175:RNY262176 RXU262175:RXU262176 SHQ262175:SHQ262176 SRM262175:SRM262176 TBI262175:TBI262176 TLE262175:TLE262176 TVA262175:TVA262176 UEW262175:UEW262176 UOS262175:UOS262176 UYO262175:UYO262176 VIK262175:VIK262176 VSG262175:VSG262176 WCC262175:WCC262176 WLY262175:WLY262176 WVU262175:WVU262176 I327711:I327712 JI327711:JI327712 TE327711:TE327712 ADA327711:ADA327712 AMW327711:AMW327712 AWS327711:AWS327712 BGO327711:BGO327712 BQK327711:BQK327712 CAG327711:CAG327712 CKC327711:CKC327712 CTY327711:CTY327712 DDU327711:DDU327712 DNQ327711:DNQ327712 DXM327711:DXM327712 EHI327711:EHI327712 ERE327711:ERE327712 FBA327711:FBA327712 FKW327711:FKW327712 FUS327711:FUS327712 GEO327711:GEO327712 GOK327711:GOK327712 GYG327711:GYG327712 HIC327711:HIC327712 HRY327711:HRY327712 IBU327711:IBU327712 ILQ327711:ILQ327712 IVM327711:IVM327712 JFI327711:JFI327712 JPE327711:JPE327712 JZA327711:JZA327712 KIW327711:KIW327712 KSS327711:KSS327712 LCO327711:LCO327712 LMK327711:LMK327712 LWG327711:LWG327712 MGC327711:MGC327712 MPY327711:MPY327712 MZU327711:MZU327712 NJQ327711:NJQ327712 NTM327711:NTM327712 ODI327711:ODI327712 ONE327711:ONE327712 OXA327711:OXA327712 PGW327711:PGW327712 PQS327711:PQS327712 QAO327711:QAO327712 QKK327711:QKK327712 QUG327711:QUG327712 REC327711:REC327712 RNY327711:RNY327712 RXU327711:RXU327712 SHQ327711:SHQ327712 SRM327711:SRM327712 TBI327711:TBI327712 TLE327711:TLE327712 TVA327711:TVA327712 UEW327711:UEW327712 UOS327711:UOS327712 UYO327711:UYO327712 VIK327711:VIK327712 VSG327711:VSG327712 WCC327711:WCC327712 WLY327711:WLY327712 WVU327711:WVU327712 I393247:I393248 JI393247:JI393248 TE393247:TE393248 ADA393247:ADA393248 AMW393247:AMW393248 AWS393247:AWS393248 BGO393247:BGO393248 BQK393247:BQK393248 CAG393247:CAG393248 CKC393247:CKC393248 CTY393247:CTY393248 DDU393247:DDU393248 DNQ393247:DNQ393248 DXM393247:DXM393248 EHI393247:EHI393248 ERE393247:ERE393248 FBA393247:FBA393248 FKW393247:FKW393248 FUS393247:FUS393248 GEO393247:GEO393248 GOK393247:GOK393248 GYG393247:GYG393248 HIC393247:HIC393248 HRY393247:HRY393248 IBU393247:IBU393248 ILQ393247:ILQ393248 IVM393247:IVM393248 JFI393247:JFI393248 JPE393247:JPE393248 JZA393247:JZA393248 KIW393247:KIW393248 KSS393247:KSS393248 LCO393247:LCO393248 LMK393247:LMK393248 LWG393247:LWG393248 MGC393247:MGC393248 MPY393247:MPY393248 MZU393247:MZU393248 NJQ393247:NJQ393248 NTM393247:NTM393248 ODI393247:ODI393248 ONE393247:ONE393248 OXA393247:OXA393248 PGW393247:PGW393248 PQS393247:PQS393248 QAO393247:QAO393248 QKK393247:QKK393248 QUG393247:QUG393248 REC393247:REC393248 RNY393247:RNY393248 RXU393247:RXU393248 SHQ393247:SHQ393248 SRM393247:SRM393248 TBI393247:TBI393248 TLE393247:TLE393248 TVA393247:TVA393248 UEW393247:UEW393248 UOS393247:UOS393248 UYO393247:UYO393248 VIK393247:VIK393248 VSG393247:VSG393248 WCC393247:WCC393248 WLY393247:WLY393248 WVU393247:WVU393248 I458783:I458784 JI458783:JI458784 TE458783:TE458784 ADA458783:ADA458784 AMW458783:AMW458784 AWS458783:AWS458784 BGO458783:BGO458784 BQK458783:BQK458784 CAG458783:CAG458784 CKC458783:CKC458784 CTY458783:CTY458784 DDU458783:DDU458784 DNQ458783:DNQ458784 DXM458783:DXM458784 EHI458783:EHI458784 ERE458783:ERE458784 FBA458783:FBA458784 FKW458783:FKW458784 FUS458783:FUS458784 GEO458783:GEO458784 GOK458783:GOK458784 GYG458783:GYG458784 HIC458783:HIC458784 HRY458783:HRY458784 IBU458783:IBU458784 ILQ458783:ILQ458784 IVM458783:IVM458784 JFI458783:JFI458784 JPE458783:JPE458784 JZA458783:JZA458784 KIW458783:KIW458784 KSS458783:KSS458784 LCO458783:LCO458784 LMK458783:LMK458784 LWG458783:LWG458784 MGC458783:MGC458784 MPY458783:MPY458784 MZU458783:MZU458784 NJQ458783:NJQ458784 NTM458783:NTM458784 ODI458783:ODI458784 ONE458783:ONE458784 OXA458783:OXA458784 PGW458783:PGW458784 PQS458783:PQS458784 QAO458783:QAO458784 QKK458783:QKK458784 QUG458783:QUG458784 REC458783:REC458784 RNY458783:RNY458784 RXU458783:RXU458784 SHQ458783:SHQ458784 SRM458783:SRM458784 TBI458783:TBI458784 TLE458783:TLE458784 TVA458783:TVA458784 UEW458783:UEW458784 UOS458783:UOS458784 UYO458783:UYO458784 VIK458783:VIK458784 VSG458783:VSG458784 WCC458783:WCC458784 WLY458783:WLY458784 WVU458783:WVU458784 I524319:I524320 JI524319:JI524320 TE524319:TE524320 ADA524319:ADA524320 AMW524319:AMW524320 AWS524319:AWS524320 BGO524319:BGO524320 BQK524319:BQK524320 CAG524319:CAG524320 CKC524319:CKC524320 CTY524319:CTY524320 DDU524319:DDU524320 DNQ524319:DNQ524320 DXM524319:DXM524320 EHI524319:EHI524320 ERE524319:ERE524320 FBA524319:FBA524320 FKW524319:FKW524320 FUS524319:FUS524320 GEO524319:GEO524320 GOK524319:GOK524320 GYG524319:GYG524320 HIC524319:HIC524320 HRY524319:HRY524320 IBU524319:IBU524320 ILQ524319:ILQ524320 IVM524319:IVM524320 JFI524319:JFI524320 JPE524319:JPE524320 JZA524319:JZA524320 KIW524319:KIW524320 KSS524319:KSS524320 LCO524319:LCO524320 LMK524319:LMK524320 LWG524319:LWG524320 MGC524319:MGC524320 MPY524319:MPY524320 MZU524319:MZU524320 NJQ524319:NJQ524320 NTM524319:NTM524320 ODI524319:ODI524320 ONE524319:ONE524320 OXA524319:OXA524320 PGW524319:PGW524320 PQS524319:PQS524320 QAO524319:QAO524320 QKK524319:QKK524320 QUG524319:QUG524320 REC524319:REC524320 RNY524319:RNY524320 RXU524319:RXU524320 SHQ524319:SHQ524320 SRM524319:SRM524320 TBI524319:TBI524320 TLE524319:TLE524320 TVA524319:TVA524320 UEW524319:UEW524320 UOS524319:UOS524320 UYO524319:UYO524320 VIK524319:VIK524320 VSG524319:VSG524320 WCC524319:WCC524320 WLY524319:WLY524320 WVU524319:WVU524320 I589855:I589856 JI589855:JI589856 TE589855:TE589856 ADA589855:ADA589856 AMW589855:AMW589856 AWS589855:AWS589856 BGO589855:BGO589856 BQK589855:BQK589856 CAG589855:CAG589856 CKC589855:CKC589856 CTY589855:CTY589856 DDU589855:DDU589856 DNQ589855:DNQ589856 DXM589855:DXM589856 EHI589855:EHI589856 ERE589855:ERE589856 FBA589855:FBA589856 FKW589855:FKW589856 FUS589855:FUS589856 GEO589855:GEO589856 GOK589855:GOK589856 GYG589855:GYG589856 HIC589855:HIC589856 HRY589855:HRY589856 IBU589855:IBU589856 ILQ589855:ILQ589856 IVM589855:IVM589856 JFI589855:JFI589856 JPE589855:JPE589856 JZA589855:JZA589856 KIW589855:KIW589856 KSS589855:KSS589856 LCO589855:LCO589856 LMK589855:LMK589856 LWG589855:LWG589856 MGC589855:MGC589856 MPY589855:MPY589856 MZU589855:MZU589856 NJQ589855:NJQ589856 NTM589855:NTM589856 ODI589855:ODI589856 ONE589855:ONE589856 OXA589855:OXA589856 PGW589855:PGW589856 PQS589855:PQS589856 QAO589855:QAO589856 QKK589855:QKK589856 QUG589855:QUG589856 REC589855:REC589856 RNY589855:RNY589856 RXU589855:RXU589856 SHQ589855:SHQ589856 SRM589855:SRM589856 TBI589855:TBI589856 TLE589855:TLE589856 TVA589855:TVA589856 UEW589855:UEW589856 UOS589855:UOS589856 UYO589855:UYO589856 VIK589855:VIK589856 VSG589855:VSG589856 WCC589855:WCC589856 WLY589855:WLY589856 WVU589855:WVU589856 I655391:I655392 JI655391:JI655392 TE655391:TE655392 ADA655391:ADA655392 AMW655391:AMW655392 AWS655391:AWS655392 BGO655391:BGO655392 BQK655391:BQK655392 CAG655391:CAG655392 CKC655391:CKC655392 CTY655391:CTY655392 DDU655391:DDU655392 DNQ655391:DNQ655392 DXM655391:DXM655392 EHI655391:EHI655392 ERE655391:ERE655392 FBA655391:FBA655392 FKW655391:FKW655392 FUS655391:FUS655392 GEO655391:GEO655392 GOK655391:GOK655392 GYG655391:GYG655392 HIC655391:HIC655392 HRY655391:HRY655392 IBU655391:IBU655392 ILQ655391:ILQ655392 IVM655391:IVM655392 JFI655391:JFI655392 JPE655391:JPE655392 JZA655391:JZA655392 KIW655391:KIW655392 KSS655391:KSS655392 LCO655391:LCO655392 LMK655391:LMK655392 LWG655391:LWG655392 MGC655391:MGC655392 MPY655391:MPY655392 MZU655391:MZU655392 NJQ655391:NJQ655392 NTM655391:NTM655392 ODI655391:ODI655392 ONE655391:ONE655392 OXA655391:OXA655392 PGW655391:PGW655392 PQS655391:PQS655392 QAO655391:QAO655392 QKK655391:QKK655392 QUG655391:QUG655392 REC655391:REC655392 RNY655391:RNY655392 RXU655391:RXU655392 SHQ655391:SHQ655392 SRM655391:SRM655392 TBI655391:TBI655392 TLE655391:TLE655392 TVA655391:TVA655392 UEW655391:UEW655392 UOS655391:UOS655392 UYO655391:UYO655392 VIK655391:VIK655392 VSG655391:VSG655392 WCC655391:WCC655392 WLY655391:WLY655392 WVU655391:WVU655392 I720927:I720928 JI720927:JI720928 TE720927:TE720928 ADA720927:ADA720928 AMW720927:AMW720928 AWS720927:AWS720928 BGO720927:BGO720928 BQK720927:BQK720928 CAG720927:CAG720928 CKC720927:CKC720928 CTY720927:CTY720928 DDU720927:DDU720928 DNQ720927:DNQ720928 DXM720927:DXM720928 EHI720927:EHI720928 ERE720927:ERE720928 FBA720927:FBA720928 FKW720927:FKW720928 FUS720927:FUS720928 GEO720927:GEO720928 GOK720927:GOK720928 GYG720927:GYG720928 HIC720927:HIC720928 HRY720927:HRY720928 IBU720927:IBU720928 ILQ720927:ILQ720928 IVM720927:IVM720928 JFI720927:JFI720928 JPE720927:JPE720928 JZA720927:JZA720928 KIW720927:KIW720928 KSS720927:KSS720928 LCO720927:LCO720928 LMK720927:LMK720928 LWG720927:LWG720928 MGC720927:MGC720928 MPY720927:MPY720928 MZU720927:MZU720928 NJQ720927:NJQ720928 NTM720927:NTM720928 ODI720927:ODI720928 ONE720927:ONE720928 OXA720927:OXA720928 PGW720927:PGW720928 PQS720927:PQS720928 QAO720927:QAO720928 QKK720927:QKK720928 QUG720927:QUG720928 REC720927:REC720928 RNY720927:RNY720928 RXU720927:RXU720928 SHQ720927:SHQ720928 SRM720927:SRM720928 TBI720927:TBI720928 TLE720927:TLE720928 TVA720927:TVA720928 UEW720927:UEW720928 UOS720927:UOS720928 UYO720927:UYO720928 VIK720927:VIK720928 VSG720927:VSG720928 WCC720927:WCC720928 WLY720927:WLY720928 WVU720927:WVU720928 I786463:I786464 JI786463:JI786464 TE786463:TE786464 ADA786463:ADA786464 AMW786463:AMW786464 AWS786463:AWS786464 BGO786463:BGO786464 BQK786463:BQK786464 CAG786463:CAG786464 CKC786463:CKC786464 CTY786463:CTY786464 DDU786463:DDU786464 DNQ786463:DNQ786464 DXM786463:DXM786464 EHI786463:EHI786464 ERE786463:ERE786464 FBA786463:FBA786464 FKW786463:FKW786464 FUS786463:FUS786464 GEO786463:GEO786464 GOK786463:GOK786464 GYG786463:GYG786464 HIC786463:HIC786464 HRY786463:HRY786464 IBU786463:IBU786464 ILQ786463:ILQ786464 IVM786463:IVM786464 JFI786463:JFI786464 JPE786463:JPE786464 JZA786463:JZA786464 KIW786463:KIW786464 KSS786463:KSS786464 LCO786463:LCO786464 LMK786463:LMK786464 LWG786463:LWG786464 MGC786463:MGC786464 MPY786463:MPY786464 MZU786463:MZU786464 NJQ786463:NJQ786464 NTM786463:NTM786464 ODI786463:ODI786464 ONE786463:ONE786464 OXA786463:OXA786464 PGW786463:PGW786464 PQS786463:PQS786464 QAO786463:QAO786464 QKK786463:QKK786464 QUG786463:QUG786464 REC786463:REC786464 RNY786463:RNY786464 RXU786463:RXU786464 SHQ786463:SHQ786464 SRM786463:SRM786464 TBI786463:TBI786464 TLE786463:TLE786464 TVA786463:TVA786464 UEW786463:UEW786464 UOS786463:UOS786464 UYO786463:UYO786464 VIK786463:VIK786464 VSG786463:VSG786464 WCC786463:WCC786464 WLY786463:WLY786464 WVU786463:WVU786464 I851999:I852000 JI851999:JI852000 TE851999:TE852000 ADA851999:ADA852000 AMW851999:AMW852000 AWS851999:AWS852000 BGO851999:BGO852000 BQK851999:BQK852000 CAG851999:CAG852000 CKC851999:CKC852000 CTY851999:CTY852000 DDU851999:DDU852000 DNQ851999:DNQ852000 DXM851999:DXM852000 EHI851999:EHI852000 ERE851999:ERE852000 FBA851999:FBA852000 FKW851999:FKW852000 FUS851999:FUS852000 GEO851999:GEO852000 GOK851999:GOK852000 GYG851999:GYG852000 HIC851999:HIC852000 HRY851999:HRY852000 IBU851999:IBU852000 ILQ851999:ILQ852000 IVM851999:IVM852000 JFI851999:JFI852000 JPE851999:JPE852000 JZA851999:JZA852000 KIW851999:KIW852000 KSS851999:KSS852000 LCO851999:LCO852000 LMK851999:LMK852000 LWG851999:LWG852000 MGC851999:MGC852000 MPY851999:MPY852000 MZU851999:MZU852000 NJQ851999:NJQ852000 NTM851999:NTM852000 ODI851999:ODI852000 ONE851999:ONE852000 OXA851999:OXA852000 PGW851999:PGW852000 PQS851999:PQS852000 QAO851999:QAO852000 QKK851999:QKK852000 QUG851999:QUG852000 REC851999:REC852000 RNY851999:RNY852000 RXU851999:RXU852000 SHQ851999:SHQ852000 SRM851999:SRM852000 TBI851999:TBI852000 TLE851999:TLE852000 TVA851999:TVA852000 UEW851999:UEW852000 UOS851999:UOS852000 UYO851999:UYO852000 VIK851999:VIK852000 VSG851999:VSG852000 WCC851999:WCC852000 WLY851999:WLY852000 WVU851999:WVU852000 I917535:I917536 JI917535:JI917536 TE917535:TE917536 ADA917535:ADA917536 AMW917535:AMW917536 AWS917535:AWS917536 BGO917535:BGO917536 BQK917535:BQK917536 CAG917535:CAG917536 CKC917535:CKC917536 CTY917535:CTY917536 DDU917535:DDU917536 DNQ917535:DNQ917536 DXM917535:DXM917536 EHI917535:EHI917536 ERE917535:ERE917536 FBA917535:FBA917536 FKW917535:FKW917536 FUS917535:FUS917536 GEO917535:GEO917536 GOK917535:GOK917536 GYG917535:GYG917536 HIC917535:HIC917536 HRY917535:HRY917536 IBU917535:IBU917536 ILQ917535:ILQ917536 IVM917535:IVM917536 JFI917535:JFI917536 JPE917535:JPE917536 JZA917535:JZA917536 KIW917535:KIW917536 KSS917535:KSS917536 LCO917535:LCO917536 LMK917535:LMK917536 LWG917535:LWG917536 MGC917535:MGC917536 MPY917535:MPY917536 MZU917535:MZU917536 NJQ917535:NJQ917536 NTM917535:NTM917536 ODI917535:ODI917536 ONE917535:ONE917536 OXA917535:OXA917536 PGW917535:PGW917536 PQS917535:PQS917536 QAO917535:QAO917536 QKK917535:QKK917536 QUG917535:QUG917536 REC917535:REC917536 RNY917535:RNY917536 RXU917535:RXU917536 SHQ917535:SHQ917536 SRM917535:SRM917536 TBI917535:TBI917536 TLE917535:TLE917536 TVA917535:TVA917536 UEW917535:UEW917536 UOS917535:UOS917536 UYO917535:UYO917536 VIK917535:VIK917536 VSG917535:VSG917536 WCC917535:WCC917536 WLY917535:WLY917536 WVU917535:WVU917536 I983071:I983072 JI983071:JI983072 TE983071:TE983072 ADA983071:ADA983072 AMW983071:AMW983072 AWS983071:AWS983072 BGO983071:BGO983072 BQK983071:BQK983072 CAG983071:CAG983072 CKC983071:CKC983072 CTY983071:CTY983072 DDU983071:DDU983072 DNQ983071:DNQ983072 DXM983071:DXM983072 EHI983071:EHI983072 ERE983071:ERE983072 FBA983071:FBA983072 FKW983071:FKW983072 FUS983071:FUS983072 GEO983071:GEO983072 GOK983071:GOK983072 GYG983071:GYG983072 HIC983071:HIC983072 HRY983071:HRY983072 IBU983071:IBU983072 ILQ983071:ILQ983072 IVM983071:IVM983072 JFI983071:JFI983072 JPE983071:JPE983072 JZA983071:JZA983072 KIW983071:KIW983072 KSS983071:KSS983072 LCO983071:LCO983072 LMK983071:LMK983072 LWG983071:LWG983072 MGC983071:MGC983072 MPY983071:MPY983072 MZU983071:MZU983072 NJQ983071:NJQ983072 NTM983071:NTM983072 ODI983071:ODI983072 ONE983071:ONE983072 OXA983071:OXA983072 PGW983071:PGW983072 PQS983071:PQS983072 QAO983071:QAO983072 QKK983071:QKK983072 QUG983071:QUG983072 REC983071:REC983072 RNY983071:RNY983072 RXU983071:RXU983072 SHQ983071:SHQ983072 SRM983071:SRM983072 TBI983071:TBI983072 TLE983071:TLE983072 TVA983071:TVA983072 UEW983071:UEW983072 UOS983071:UOS983072 UYO983071:UYO983072 VIK983071:VIK983072 VSG983071:VSG983072 WCC983071:WCC983072 WLY983071:WLY983072 WVU983071:WVU983072 JI17:JI19 TE17:TE19 ADA17:ADA19 AMW17:AMW19 AWS17:AWS19 BGO17:BGO19 BQK17:BQK19 CAG17:CAG19 CKC17:CKC19 CTY17:CTY19 DDU17:DDU19 DNQ17:DNQ19 DXM17:DXM19 EHI17:EHI19 ERE17:ERE19 FBA17:FBA19 FKW17:FKW19 FUS17:FUS19 GEO17:GEO19 GOK17:GOK19 GYG17:GYG19 HIC17:HIC19 HRY17:HRY19 IBU17:IBU19 ILQ17:ILQ19 IVM17:IVM19 JFI17:JFI19 JPE17:JPE19 JZA17:JZA19 KIW17:KIW19 KSS17:KSS19 LCO17:LCO19 LMK17:LMK19 LWG17:LWG19 MGC17:MGC19 MPY17:MPY19 MZU17:MZU19 NJQ17:NJQ19 NTM17:NTM19 ODI17:ODI19 ONE17:ONE19 OXA17:OXA19 PGW17:PGW19 PQS17:PQS19 QAO17:QAO19 QKK17:QKK19 QUG17:QUG19 REC17:REC19 RNY17:RNY19 RXU17:RXU19 SHQ17:SHQ19 SRM17:SRM19 TBI17:TBI19 TLE17:TLE19 TVA17:TVA19 UEW17:UEW19 UOS17:UOS19 UYO17:UYO19 VIK17:VIK19 VSG17:VSG19 WCC17:WCC19 WLY17:WLY19 WVU17:WVU19 I65553:I65554 JI65553:JI65554 TE65553:TE65554 ADA65553:ADA65554 AMW65553:AMW65554 AWS65553:AWS65554 BGO65553:BGO65554 BQK65553:BQK65554 CAG65553:CAG65554 CKC65553:CKC65554 CTY65553:CTY65554 DDU65553:DDU65554 DNQ65553:DNQ65554 DXM65553:DXM65554 EHI65553:EHI65554 ERE65553:ERE65554 FBA65553:FBA65554 FKW65553:FKW65554 FUS65553:FUS65554 GEO65553:GEO65554 GOK65553:GOK65554 GYG65553:GYG65554 HIC65553:HIC65554 HRY65553:HRY65554 IBU65553:IBU65554 ILQ65553:ILQ65554 IVM65553:IVM65554 JFI65553:JFI65554 JPE65553:JPE65554 JZA65553:JZA65554 KIW65553:KIW65554 KSS65553:KSS65554 LCO65553:LCO65554 LMK65553:LMK65554 LWG65553:LWG65554 MGC65553:MGC65554 MPY65553:MPY65554 MZU65553:MZU65554 NJQ65553:NJQ65554 NTM65553:NTM65554 ODI65553:ODI65554 ONE65553:ONE65554 OXA65553:OXA65554 PGW65553:PGW65554 PQS65553:PQS65554 QAO65553:QAO65554 QKK65553:QKK65554 QUG65553:QUG65554 REC65553:REC65554 RNY65553:RNY65554 RXU65553:RXU65554 SHQ65553:SHQ65554 SRM65553:SRM65554 TBI65553:TBI65554 TLE65553:TLE65554 TVA65553:TVA65554 UEW65553:UEW65554 UOS65553:UOS65554 UYO65553:UYO65554 VIK65553:VIK65554 VSG65553:VSG65554 WCC65553:WCC65554 WLY65553:WLY65554 WVU65553:WVU65554 I131089:I131090 JI131089:JI131090 TE131089:TE131090 ADA131089:ADA131090 AMW131089:AMW131090 AWS131089:AWS131090 BGO131089:BGO131090 BQK131089:BQK131090 CAG131089:CAG131090 CKC131089:CKC131090 CTY131089:CTY131090 DDU131089:DDU131090 DNQ131089:DNQ131090 DXM131089:DXM131090 EHI131089:EHI131090 ERE131089:ERE131090 FBA131089:FBA131090 FKW131089:FKW131090 FUS131089:FUS131090 GEO131089:GEO131090 GOK131089:GOK131090 GYG131089:GYG131090 HIC131089:HIC131090 HRY131089:HRY131090 IBU131089:IBU131090 ILQ131089:ILQ131090 IVM131089:IVM131090 JFI131089:JFI131090 JPE131089:JPE131090 JZA131089:JZA131090 KIW131089:KIW131090 KSS131089:KSS131090 LCO131089:LCO131090 LMK131089:LMK131090 LWG131089:LWG131090 MGC131089:MGC131090 MPY131089:MPY131090 MZU131089:MZU131090 NJQ131089:NJQ131090 NTM131089:NTM131090 ODI131089:ODI131090 ONE131089:ONE131090 OXA131089:OXA131090 PGW131089:PGW131090 PQS131089:PQS131090 QAO131089:QAO131090 QKK131089:QKK131090 QUG131089:QUG131090 REC131089:REC131090 RNY131089:RNY131090 RXU131089:RXU131090 SHQ131089:SHQ131090 SRM131089:SRM131090 TBI131089:TBI131090 TLE131089:TLE131090 TVA131089:TVA131090 UEW131089:UEW131090 UOS131089:UOS131090 UYO131089:UYO131090 VIK131089:VIK131090 VSG131089:VSG131090 WCC131089:WCC131090 WLY131089:WLY131090 WVU131089:WVU131090 I196625:I196626 JI196625:JI196626 TE196625:TE196626 ADA196625:ADA196626 AMW196625:AMW196626 AWS196625:AWS196626 BGO196625:BGO196626 BQK196625:BQK196626 CAG196625:CAG196626 CKC196625:CKC196626 CTY196625:CTY196626 DDU196625:DDU196626 DNQ196625:DNQ196626 DXM196625:DXM196626 EHI196625:EHI196626 ERE196625:ERE196626 FBA196625:FBA196626 FKW196625:FKW196626 FUS196625:FUS196626 GEO196625:GEO196626 GOK196625:GOK196626 GYG196625:GYG196626 HIC196625:HIC196626 HRY196625:HRY196626 IBU196625:IBU196626 ILQ196625:ILQ196626 IVM196625:IVM196626 JFI196625:JFI196626 JPE196625:JPE196626 JZA196625:JZA196626 KIW196625:KIW196626 KSS196625:KSS196626 LCO196625:LCO196626 LMK196625:LMK196626 LWG196625:LWG196626 MGC196625:MGC196626 MPY196625:MPY196626 MZU196625:MZU196626 NJQ196625:NJQ196626 NTM196625:NTM196626 ODI196625:ODI196626 ONE196625:ONE196626 OXA196625:OXA196626 PGW196625:PGW196626 PQS196625:PQS196626 QAO196625:QAO196626 QKK196625:QKK196626 QUG196625:QUG196626 REC196625:REC196626 RNY196625:RNY196626 RXU196625:RXU196626 SHQ196625:SHQ196626 SRM196625:SRM196626 TBI196625:TBI196626 TLE196625:TLE196626 TVA196625:TVA196626 UEW196625:UEW196626 UOS196625:UOS196626 UYO196625:UYO196626 VIK196625:VIK196626 VSG196625:VSG196626 WCC196625:WCC196626 WLY196625:WLY196626 WVU196625:WVU196626 I262161:I262162 JI262161:JI262162 TE262161:TE262162 ADA262161:ADA262162 AMW262161:AMW262162 AWS262161:AWS262162 BGO262161:BGO262162 BQK262161:BQK262162 CAG262161:CAG262162 CKC262161:CKC262162 CTY262161:CTY262162 DDU262161:DDU262162 DNQ262161:DNQ262162 DXM262161:DXM262162 EHI262161:EHI262162 ERE262161:ERE262162 FBA262161:FBA262162 FKW262161:FKW262162 FUS262161:FUS262162 GEO262161:GEO262162 GOK262161:GOK262162 GYG262161:GYG262162 HIC262161:HIC262162 HRY262161:HRY262162 IBU262161:IBU262162 ILQ262161:ILQ262162 IVM262161:IVM262162 JFI262161:JFI262162 JPE262161:JPE262162 JZA262161:JZA262162 KIW262161:KIW262162 KSS262161:KSS262162 LCO262161:LCO262162 LMK262161:LMK262162 LWG262161:LWG262162 MGC262161:MGC262162 MPY262161:MPY262162 MZU262161:MZU262162 NJQ262161:NJQ262162 NTM262161:NTM262162 ODI262161:ODI262162 ONE262161:ONE262162 OXA262161:OXA262162 PGW262161:PGW262162 PQS262161:PQS262162 QAO262161:QAO262162 QKK262161:QKK262162 QUG262161:QUG262162 REC262161:REC262162 RNY262161:RNY262162 RXU262161:RXU262162 SHQ262161:SHQ262162 SRM262161:SRM262162 TBI262161:TBI262162 TLE262161:TLE262162 TVA262161:TVA262162 UEW262161:UEW262162 UOS262161:UOS262162 UYO262161:UYO262162 VIK262161:VIK262162 VSG262161:VSG262162 WCC262161:WCC262162 WLY262161:WLY262162 WVU262161:WVU262162 I327697:I327698 JI327697:JI327698 TE327697:TE327698 ADA327697:ADA327698 AMW327697:AMW327698 AWS327697:AWS327698 BGO327697:BGO327698 BQK327697:BQK327698 CAG327697:CAG327698 CKC327697:CKC327698 CTY327697:CTY327698 DDU327697:DDU327698 DNQ327697:DNQ327698 DXM327697:DXM327698 EHI327697:EHI327698 ERE327697:ERE327698 FBA327697:FBA327698 FKW327697:FKW327698 FUS327697:FUS327698 GEO327697:GEO327698 GOK327697:GOK327698 GYG327697:GYG327698 HIC327697:HIC327698 HRY327697:HRY327698 IBU327697:IBU327698 ILQ327697:ILQ327698 IVM327697:IVM327698 JFI327697:JFI327698 JPE327697:JPE327698 JZA327697:JZA327698 KIW327697:KIW327698 KSS327697:KSS327698 LCO327697:LCO327698 LMK327697:LMK327698 LWG327697:LWG327698 MGC327697:MGC327698 MPY327697:MPY327698 MZU327697:MZU327698 NJQ327697:NJQ327698 NTM327697:NTM327698 ODI327697:ODI327698 ONE327697:ONE327698 OXA327697:OXA327698 PGW327697:PGW327698 PQS327697:PQS327698 QAO327697:QAO327698 QKK327697:QKK327698 QUG327697:QUG327698 REC327697:REC327698 RNY327697:RNY327698 RXU327697:RXU327698 SHQ327697:SHQ327698 SRM327697:SRM327698 TBI327697:TBI327698 TLE327697:TLE327698 TVA327697:TVA327698 UEW327697:UEW327698 UOS327697:UOS327698 UYO327697:UYO327698 VIK327697:VIK327698 VSG327697:VSG327698 WCC327697:WCC327698 WLY327697:WLY327698 WVU327697:WVU327698 I393233:I393234 JI393233:JI393234 TE393233:TE393234 ADA393233:ADA393234 AMW393233:AMW393234 AWS393233:AWS393234 BGO393233:BGO393234 BQK393233:BQK393234 CAG393233:CAG393234 CKC393233:CKC393234 CTY393233:CTY393234 DDU393233:DDU393234 DNQ393233:DNQ393234 DXM393233:DXM393234 EHI393233:EHI393234 ERE393233:ERE393234 FBA393233:FBA393234 FKW393233:FKW393234 FUS393233:FUS393234 GEO393233:GEO393234 GOK393233:GOK393234 GYG393233:GYG393234 HIC393233:HIC393234 HRY393233:HRY393234 IBU393233:IBU393234 ILQ393233:ILQ393234 IVM393233:IVM393234 JFI393233:JFI393234 JPE393233:JPE393234 JZA393233:JZA393234 KIW393233:KIW393234 KSS393233:KSS393234 LCO393233:LCO393234 LMK393233:LMK393234 LWG393233:LWG393234 MGC393233:MGC393234 MPY393233:MPY393234 MZU393233:MZU393234 NJQ393233:NJQ393234 NTM393233:NTM393234 ODI393233:ODI393234 ONE393233:ONE393234 OXA393233:OXA393234 PGW393233:PGW393234 PQS393233:PQS393234 QAO393233:QAO393234 QKK393233:QKK393234 QUG393233:QUG393234 REC393233:REC393234 RNY393233:RNY393234 RXU393233:RXU393234 SHQ393233:SHQ393234 SRM393233:SRM393234 TBI393233:TBI393234 TLE393233:TLE393234 TVA393233:TVA393234 UEW393233:UEW393234 UOS393233:UOS393234 UYO393233:UYO393234 VIK393233:VIK393234 VSG393233:VSG393234 WCC393233:WCC393234 WLY393233:WLY393234 WVU393233:WVU393234 I458769:I458770 JI458769:JI458770 TE458769:TE458770 ADA458769:ADA458770 AMW458769:AMW458770 AWS458769:AWS458770 BGO458769:BGO458770 BQK458769:BQK458770 CAG458769:CAG458770 CKC458769:CKC458770 CTY458769:CTY458770 DDU458769:DDU458770 DNQ458769:DNQ458770 DXM458769:DXM458770 EHI458769:EHI458770 ERE458769:ERE458770 FBA458769:FBA458770 FKW458769:FKW458770 FUS458769:FUS458770 GEO458769:GEO458770 GOK458769:GOK458770 GYG458769:GYG458770 HIC458769:HIC458770 HRY458769:HRY458770 IBU458769:IBU458770 ILQ458769:ILQ458770 IVM458769:IVM458770 JFI458769:JFI458770 JPE458769:JPE458770 JZA458769:JZA458770 KIW458769:KIW458770 KSS458769:KSS458770 LCO458769:LCO458770 LMK458769:LMK458770 LWG458769:LWG458770 MGC458769:MGC458770 MPY458769:MPY458770 MZU458769:MZU458770 NJQ458769:NJQ458770 NTM458769:NTM458770 ODI458769:ODI458770 ONE458769:ONE458770 OXA458769:OXA458770 PGW458769:PGW458770 PQS458769:PQS458770 QAO458769:QAO458770 QKK458769:QKK458770 QUG458769:QUG458770 REC458769:REC458770 RNY458769:RNY458770 RXU458769:RXU458770 SHQ458769:SHQ458770 SRM458769:SRM458770 TBI458769:TBI458770 TLE458769:TLE458770 TVA458769:TVA458770 UEW458769:UEW458770 UOS458769:UOS458770 UYO458769:UYO458770 VIK458769:VIK458770 VSG458769:VSG458770 WCC458769:WCC458770 WLY458769:WLY458770 WVU458769:WVU458770 I524305:I524306 JI524305:JI524306 TE524305:TE524306 ADA524305:ADA524306 AMW524305:AMW524306 AWS524305:AWS524306 BGO524305:BGO524306 BQK524305:BQK524306 CAG524305:CAG524306 CKC524305:CKC524306 CTY524305:CTY524306 DDU524305:DDU524306 DNQ524305:DNQ524306 DXM524305:DXM524306 EHI524305:EHI524306 ERE524305:ERE524306 FBA524305:FBA524306 FKW524305:FKW524306 FUS524305:FUS524306 GEO524305:GEO524306 GOK524305:GOK524306 GYG524305:GYG524306 HIC524305:HIC524306 HRY524305:HRY524306 IBU524305:IBU524306 ILQ524305:ILQ524306 IVM524305:IVM524306 JFI524305:JFI524306 JPE524305:JPE524306 JZA524305:JZA524306 KIW524305:KIW524306 KSS524305:KSS524306 LCO524305:LCO524306 LMK524305:LMK524306 LWG524305:LWG524306 MGC524305:MGC524306 MPY524305:MPY524306 MZU524305:MZU524306 NJQ524305:NJQ524306 NTM524305:NTM524306 ODI524305:ODI524306 ONE524305:ONE524306 OXA524305:OXA524306 PGW524305:PGW524306 PQS524305:PQS524306 QAO524305:QAO524306 QKK524305:QKK524306 QUG524305:QUG524306 REC524305:REC524306 RNY524305:RNY524306 RXU524305:RXU524306 SHQ524305:SHQ524306 SRM524305:SRM524306 TBI524305:TBI524306 TLE524305:TLE524306 TVA524305:TVA524306 UEW524305:UEW524306 UOS524305:UOS524306 UYO524305:UYO524306 VIK524305:VIK524306 VSG524305:VSG524306 WCC524305:WCC524306 WLY524305:WLY524306 WVU524305:WVU524306 I589841:I589842 JI589841:JI589842 TE589841:TE589842 ADA589841:ADA589842 AMW589841:AMW589842 AWS589841:AWS589842 BGO589841:BGO589842 BQK589841:BQK589842 CAG589841:CAG589842 CKC589841:CKC589842 CTY589841:CTY589842 DDU589841:DDU589842 DNQ589841:DNQ589842 DXM589841:DXM589842 EHI589841:EHI589842 ERE589841:ERE589842 FBA589841:FBA589842 FKW589841:FKW589842 FUS589841:FUS589842 GEO589841:GEO589842 GOK589841:GOK589842 GYG589841:GYG589842 HIC589841:HIC589842 HRY589841:HRY589842 IBU589841:IBU589842 ILQ589841:ILQ589842 IVM589841:IVM589842 JFI589841:JFI589842 JPE589841:JPE589842 JZA589841:JZA589842 KIW589841:KIW589842 KSS589841:KSS589842 LCO589841:LCO589842 LMK589841:LMK589842 LWG589841:LWG589842 MGC589841:MGC589842 MPY589841:MPY589842 MZU589841:MZU589842 NJQ589841:NJQ589842 NTM589841:NTM589842 ODI589841:ODI589842 ONE589841:ONE589842 OXA589841:OXA589842 PGW589841:PGW589842 PQS589841:PQS589842 QAO589841:QAO589842 QKK589841:QKK589842 QUG589841:QUG589842 REC589841:REC589842 RNY589841:RNY589842 RXU589841:RXU589842 SHQ589841:SHQ589842 SRM589841:SRM589842 TBI589841:TBI589842 TLE589841:TLE589842 TVA589841:TVA589842 UEW589841:UEW589842 UOS589841:UOS589842 UYO589841:UYO589842 VIK589841:VIK589842 VSG589841:VSG589842 WCC589841:WCC589842 WLY589841:WLY589842 WVU589841:WVU589842 I655377:I655378 JI655377:JI655378 TE655377:TE655378 ADA655377:ADA655378 AMW655377:AMW655378 AWS655377:AWS655378 BGO655377:BGO655378 BQK655377:BQK655378 CAG655377:CAG655378 CKC655377:CKC655378 CTY655377:CTY655378 DDU655377:DDU655378 DNQ655377:DNQ655378 DXM655377:DXM655378 EHI655377:EHI655378 ERE655377:ERE655378 FBA655377:FBA655378 FKW655377:FKW655378 FUS655377:FUS655378 GEO655377:GEO655378 GOK655377:GOK655378 GYG655377:GYG655378 HIC655377:HIC655378 HRY655377:HRY655378 IBU655377:IBU655378 ILQ655377:ILQ655378 IVM655377:IVM655378 JFI655377:JFI655378 JPE655377:JPE655378 JZA655377:JZA655378 KIW655377:KIW655378 KSS655377:KSS655378 LCO655377:LCO655378 LMK655377:LMK655378 LWG655377:LWG655378 MGC655377:MGC655378 MPY655377:MPY655378 MZU655377:MZU655378 NJQ655377:NJQ655378 NTM655377:NTM655378 ODI655377:ODI655378 ONE655377:ONE655378 OXA655377:OXA655378 PGW655377:PGW655378 PQS655377:PQS655378 QAO655377:QAO655378 QKK655377:QKK655378 QUG655377:QUG655378 REC655377:REC655378 RNY655377:RNY655378 RXU655377:RXU655378 SHQ655377:SHQ655378 SRM655377:SRM655378 TBI655377:TBI655378 TLE655377:TLE655378 TVA655377:TVA655378 UEW655377:UEW655378 UOS655377:UOS655378 UYO655377:UYO655378 VIK655377:VIK655378 VSG655377:VSG655378 WCC655377:WCC655378 WLY655377:WLY655378 WVU655377:WVU655378 I720913:I720914 JI720913:JI720914 TE720913:TE720914 ADA720913:ADA720914 AMW720913:AMW720914 AWS720913:AWS720914 BGO720913:BGO720914 BQK720913:BQK720914 CAG720913:CAG720914 CKC720913:CKC720914 CTY720913:CTY720914 DDU720913:DDU720914 DNQ720913:DNQ720914 DXM720913:DXM720914 EHI720913:EHI720914 ERE720913:ERE720914 FBA720913:FBA720914 FKW720913:FKW720914 FUS720913:FUS720914 GEO720913:GEO720914 GOK720913:GOK720914 GYG720913:GYG720914 HIC720913:HIC720914 HRY720913:HRY720914 IBU720913:IBU720914 ILQ720913:ILQ720914 IVM720913:IVM720914 JFI720913:JFI720914 JPE720913:JPE720914 JZA720913:JZA720914 KIW720913:KIW720914 KSS720913:KSS720914 LCO720913:LCO720914 LMK720913:LMK720914 LWG720913:LWG720914 MGC720913:MGC720914 MPY720913:MPY720914 MZU720913:MZU720914 NJQ720913:NJQ720914 NTM720913:NTM720914 ODI720913:ODI720914 ONE720913:ONE720914 OXA720913:OXA720914 PGW720913:PGW720914 PQS720913:PQS720914 QAO720913:QAO720914 QKK720913:QKK720914 QUG720913:QUG720914 REC720913:REC720914 RNY720913:RNY720914 RXU720913:RXU720914 SHQ720913:SHQ720914 SRM720913:SRM720914 TBI720913:TBI720914 TLE720913:TLE720914 TVA720913:TVA720914 UEW720913:UEW720914 UOS720913:UOS720914 UYO720913:UYO720914 VIK720913:VIK720914 VSG720913:VSG720914 WCC720913:WCC720914 WLY720913:WLY720914 WVU720913:WVU720914 I786449:I786450 JI786449:JI786450 TE786449:TE786450 ADA786449:ADA786450 AMW786449:AMW786450 AWS786449:AWS786450 BGO786449:BGO786450 BQK786449:BQK786450 CAG786449:CAG786450 CKC786449:CKC786450 CTY786449:CTY786450 DDU786449:DDU786450 DNQ786449:DNQ786450 DXM786449:DXM786450 EHI786449:EHI786450 ERE786449:ERE786450 FBA786449:FBA786450 FKW786449:FKW786450 FUS786449:FUS786450 GEO786449:GEO786450 GOK786449:GOK786450 GYG786449:GYG786450 HIC786449:HIC786450 HRY786449:HRY786450 IBU786449:IBU786450 ILQ786449:ILQ786450 IVM786449:IVM786450 JFI786449:JFI786450 JPE786449:JPE786450 JZA786449:JZA786450 KIW786449:KIW786450 KSS786449:KSS786450 LCO786449:LCO786450 LMK786449:LMK786450 LWG786449:LWG786450 MGC786449:MGC786450 MPY786449:MPY786450 MZU786449:MZU786450 NJQ786449:NJQ786450 NTM786449:NTM786450 ODI786449:ODI786450 ONE786449:ONE786450 OXA786449:OXA786450 PGW786449:PGW786450 PQS786449:PQS786450 QAO786449:QAO786450 QKK786449:QKK786450 QUG786449:QUG786450 REC786449:REC786450 RNY786449:RNY786450 RXU786449:RXU786450 SHQ786449:SHQ786450 SRM786449:SRM786450 TBI786449:TBI786450 TLE786449:TLE786450 TVA786449:TVA786450 UEW786449:UEW786450 UOS786449:UOS786450 UYO786449:UYO786450 VIK786449:VIK786450 VSG786449:VSG786450 WCC786449:WCC786450 WLY786449:WLY786450 WVU786449:WVU786450 I851985:I851986 JI851985:JI851986 TE851985:TE851986 ADA851985:ADA851986 AMW851985:AMW851986 AWS851985:AWS851986 BGO851985:BGO851986 BQK851985:BQK851986 CAG851985:CAG851986 CKC851985:CKC851986 CTY851985:CTY851986 DDU851985:DDU851986 DNQ851985:DNQ851986 DXM851985:DXM851986 EHI851985:EHI851986 ERE851985:ERE851986 FBA851985:FBA851986 FKW851985:FKW851986 FUS851985:FUS851986 GEO851985:GEO851986 GOK851985:GOK851986 GYG851985:GYG851986 HIC851985:HIC851986 HRY851985:HRY851986 IBU851985:IBU851986 ILQ851985:ILQ851986 IVM851985:IVM851986 JFI851985:JFI851986 JPE851985:JPE851986 JZA851985:JZA851986 KIW851985:KIW851986 KSS851985:KSS851986 LCO851985:LCO851986 LMK851985:LMK851986 LWG851985:LWG851986 MGC851985:MGC851986 MPY851985:MPY851986 MZU851985:MZU851986 NJQ851985:NJQ851986 NTM851985:NTM851986 ODI851985:ODI851986 ONE851985:ONE851986 OXA851985:OXA851986 PGW851985:PGW851986 PQS851985:PQS851986 QAO851985:QAO851986 QKK851985:QKK851986 QUG851985:QUG851986 REC851985:REC851986 RNY851985:RNY851986 RXU851985:RXU851986 SHQ851985:SHQ851986 SRM851985:SRM851986 TBI851985:TBI851986 TLE851985:TLE851986 TVA851985:TVA851986 UEW851985:UEW851986 UOS851985:UOS851986 UYO851985:UYO851986 VIK851985:VIK851986 VSG851985:VSG851986 WCC851985:WCC851986 WLY851985:WLY851986 WVU851985:WVU851986 I917521:I917522 JI917521:JI917522 TE917521:TE917522 ADA917521:ADA917522 AMW917521:AMW917522 AWS917521:AWS917522 BGO917521:BGO917522 BQK917521:BQK917522 CAG917521:CAG917522 CKC917521:CKC917522 CTY917521:CTY917522 DDU917521:DDU917522 DNQ917521:DNQ917522 DXM917521:DXM917522 EHI917521:EHI917522 ERE917521:ERE917522 FBA917521:FBA917522 FKW917521:FKW917522 FUS917521:FUS917522 GEO917521:GEO917522 GOK917521:GOK917522 GYG917521:GYG917522 HIC917521:HIC917522 HRY917521:HRY917522 IBU917521:IBU917522 ILQ917521:ILQ917522 IVM917521:IVM917522 JFI917521:JFI917522 JPE917521:JPE917522 JZA917521:JZA917522 KIW917521:KIW917522 KSS917521:KSS917522 LCO917521:LCO917522 LMK917521:LMK917522 LWG917521:LWG917522 MGC917521:MGC917522 MPY917521:MPY917522 MZU917521:MZU917522 NJQ917521:NJQ917522 NTM917521:NTM917522 ODI917521:ODI917522 ONE917521:ONE917522 OXA917521:OXA917522 PGW917521:PGW917522 PQS917521:PQS917522 QAO917521:QAO917522 QKK917521:QKK917522 QUG917521:QUG917522 REC917521:REC917522 RNY917521:RNY917522 RXU917521:RXU917522 SHQ917521:SHQ917522 SRM917521:SRM917522 TBI917521:TBI917522 TLE917521:TLE917522 TVA917521:TVA917522 UEW917521:UEW917522 UOS917521:UOS917522 UYO917521:UYO917522 VIK917521:VIK917522 VSG917521:VSG917522 WCC917521:WCC917522 WLY917521:WLY917522 WVU917521:WVU917522 I983057:I983058 JI983057:JI983058 TE983057:TE983058 ADA983057:ADA983058 AMW983057:AMW983058 AWS983057:AWS983058 BGO983057:BGO983058 BQK983057:BQK983058 CAG983057:CAG983058 CKC983057:CKC983058 CTY983057:CTY983058 DDU983057:DDU983058 DNQ983057:DNQ983058 DXM983057:DXM983058 EHI983057:EHI983058 ERE983057:ERE983058 FBA983057:FBA983058 FKW983057:FKW983058 FUS983057:FUS983058 GEO983057:GEO983058 GOK983057:GOK983058 GYG983057:GYG983058 HIC983057:HIC983058 HRY983057:HRY983058 IBU983057:IBU983058 ILQ983057:ILQ983058 IVM983057:IVM983058 JFI983057:JFI983058 JPE983057:JPE983058 JZA983057:JZA983058 KIW983057:KIW983058 KSS983057:KSS983058 LCO983057:LCO983058 LMK983057:LMK983058 LWG983057:LWG983058 MGC983057:MGC983058 MPY983057:MPY983058 MZU983057:MZU983058 NJQ983057:NJQ983058 NTM983057:NTM983058 ODI983057:ODI983058 ONE983057:ONE983058 OXA983057:OXA983058 PGW983057:PGW983058 PQS983057:PQS983058 QAO983057:QAO983058 QKK983057:QKK983058 QUG983057:QUG983058 REC983057:REC983058 RNY983057:RNY983058 RXU983057:RXU983058 SHQ983057:SHQ983058 SRM983057:SRM983058 TBI983057:TBI983058 TLE983057:TLE983058 TVA983057:TVA983058 UEW983057:UEW983058 UOS983057:UOS983058 UYO983057:UYO983058 VIK983057:VIK983058 VSG983057:VSG983058 WCC983057:WCC983058 WLY983057:WLY983058 WVU983057:WVU983058 WLY983068:WLY983069 I36 I65556:I65562 JI65556:JI65562 TE65556:TE65562 ADA65556:ADA65562 AMW65556:AMW65562 AWS65556:AWS65562 BGO65556:BGO65562 BQK65556:BQK65562 CAG65556:CAG65562 CKC65556:CKC65562 CTY65556:CTY65562 DDU65556:DDU65562 DNQ65556:DNQ65562 DXM65556:DXM65562 EHI65556:EHI65562 ERE65556:ERE65562 FBA65556:FBA65562 FKW65556:FKW65562 FUS65556:FUS65562 GEO65556:GEO65562 GOK65556:GOK65562 GYG65556:GYG65562 HIC65556:HIC65562 HRY65556:HRY65562 IBU65556:IBU65562 ILQ65556:ILQ65562 IVM65556:IVM65562 JFI65556:JFI65562 JPE65556:JPE65562 JZA65556:JZA65562 KIW65556:KIW65562 KSS65556:KSS65562 LCO65556:LCO65562 LMK65556:LMK65562 LWG65556:LWG65562 MGC65556:MGC65562 MPY65556:MPY65562 MZU65556:MZU65562 NJQ65556:NJQ65562 NTM65556:NTM65562 ODI65556:ODI65562 ONE65556:ONE65562 OXA65556:OXA65562 PGW65556:PGW65562 PQS65556:PQS65562 QAO65556:QAO65562 QKK65556:QKK65562 QUG65556:QUG65562 REC65556:REC65562 RNY65556:RNY65562 RXU65556:RXU65562 SHQ65556:SHQ65562 SRM65556:SRM65562 TBI65556:TBI65562 TLE65556:TLE65562 TVA65556:TVA65562 UEW65556:UEW65562 UOS65556:UOS65562 UYO65556:UYO65562 VIK65556:VIK65562 VSG65556:VSG65562 WCC65556:WCC65562 WLY65556:WLY65562 WVU65556:WVU65562 I131092:I131098 JI131092:JI131098 TE131092:TE131098 ADA131092:ADA131098 AMW131092:AMW131098 AWS131092:AWS131098 BGO131092:BGO131098 BQK131092:BQK131098 CAG131092:CAG131098 CKC131092:CKC131098 CTY131092:CTY131098 DDU131092:DDU131098 DNQ131092:DNQ131098 DXM131092:DXM131098 EHI131092:EHI131098 ERE131092:ERE131098 FBA131092:FBA131098 FKW131092:FKW131098 FUS131092:FUS131098 GEO131092:GEO131098 GOK131092:GOK131098 GYG131092:GYG131098 HIC131092:HIC131098 HRY131092:HRY131098 IBU131092:IBU131098 ILQ131092:ILQ131098 IVM131092:IVM131098 JFI131092:JFI131098 JPE131092:JPE131098 JZA131092:JZA131098 KIW131092:KIW131098 KSS131092:KSS131098 LCO131092:LCO131098 LMK131092:LMK131098 LWG131092:LWG131098 MGC131092:MGC131098 MPY131092:MPY131098 MZU131092:MZU131098 NJQ131092:NJQ131098 NTM131092:NTM131098 ODI131092:ODI131098 ONE131092:ONE131098 OXA131092:OXA131098 PGW131092:PGW131098 PQS131092:PQS131098 QAO131092:QAO131098 QKK131092:QKK131098 QUG131092:QUG131098 REC131092:REC131098 RNY131092:RNY131098 RXU131092:RXU131098 SHQ131092:SHQ131098 SRM131092:SRM131098 TBI131092:TBI131098 TLE131092:TLE131098 TVA131092:TVA131098 UEW131092:UEW131098 UOS131092:UOS131098 UYO131092:UYO131098 VIK131092:VIK131098 VSG131092:VSG131098 WCC131092:WCC131098 WLY131092:WLY131098 WVU131092:WVU131098 I196628:I196634 JI196628:JI196634 TE196628:TE196634 ADA196628:ADA196634 AMW196628:AMW196634 AWS196628:AWS196634 BGO196628:BGO196634 BQK196628:BQK196634 CAG196628:CAG196634 CKC196628:CKC196634 CTY196628:CTY196634 DDU196628:DDU196634 DNQ196628:DNQ196634 DXM196628:DXM196634 EHI196628:EHI196634 ERE196628:ERE196634 FBA196628:FBA196634 FKW196628:FKW196634 FUS196628:FUS196634 GEO196628:GEO196634 GOK196628:GOK196634 GYG196628:GYG196634 HIC196628:HIC196634 HRY196628:HRY196634 IBU196628:IBU196634 ILQ196628:ILQ196634 IVM196628:IVM196634 JFI196628:JFI196634 JPE196628:JPE196634 JZA196628:JZA196634 KIW196628:KIW196634 KSS196628:KSS196634 LCO196628:LCO196634 LMK196628:LMK196634 LWG196628:LWG196634 MGC196628:MGC196634 MPY196628:MPY196634 MZU196628:MZU196634 NJQ196628:NJQ196634 NTM196628:NTM196634 ODI196628:ODI196634 ONE196628:ONE196634 OXA196628:OXA196634 PGW196628:PGW196634 PQS196628:PQS196634 QAO196628:QAO196634 QKK196628:QKK196634 QUG196628:QUG196634 REC196628:REC196634 RNY196628:RNY196634 RXU196628:RXU196634 SHQ196628:SHQ196634 SRM196628:SRM196634 TBI196628:TBI196634 TLE196628:TLE196634 TVA196628:TVA196634 UEW196628:UEW196634 UOS196628:UOS196634 UYO196628:UYO196634 VIK196628:VIK196634 VSG196628:VSG196634 WCC196628:WCC196634 WLY196628:WLY196634 WVU196628:WVU196634 I262164:I262170 JI262164:JI262170 TE262164:TE262170 ADA262164:ADA262170 AMW262164:AMW262170 AWS262164:AWS262170 BGO262164:BGO262170 BQK262164:BQK262170 CAG262164:CAG262170 CKC262164:CKC262170 CTY262164:CTY262170 DDU262164:DDU262170 DNQ262164:DNQ262170 DXM262164:DXM262170 EHI262164:EHI262170 ERE262164:ERE262170 FBA262164:FBA262170 FKW262164:FKW262170 FUS262164:FUS262170 GEO262164:GEO262170 GOK262164:GOK262170 GYG262164:GYG262170 HIC262164:HIC262170 HRY262164:HRY262170 IBU262164:IBU262170 ILQ262164:ILQ262170 IVM262164:IVM262170 JFI262164:JFI262170 JPE262164:JPE262170 JZA262164:JZA262170 KIW262164:KIW262170 KSS262164:KSS262170 LCO262164:LCO262170 LMK262164:LMK262170 LWG262164:LWG262170 MGC262164:MGC262170 MPY262164:MPY262170 MZU262164:MZU262170 NJQ262164:NJQ262170 NTM262164:NTM262170 ODI262164:ODI262170 ONE262164:ONE262170 OXA262164:OXA262170 PGW262164:PGW262170 PQS262164:PQS262170 QAO262164:QAO262170 QKK262164:QKK262170 QUG262164:QUG262170 REC262164:REC262170 RNY262164:RNY262170 RXU262164:RXU262170 SHQ262164:SHQ262170 SRM262164:SRM262170 TBI262164:TBI262170 TLE262164:TLE262170 TVA262164:TVA262170 UEW262164:UEW262170 UOS262164:UOS262170 UYO262164:UYO262170 VIK262164:VIK262170 VSG262164:VSG262170 WCC262164:WCC262170 WLY262164:WLY262170 WVU262164:WVU262170 I327700:I327706 JI327700:JI327706 TE327700:TE327706 ADA327700:ADA327706 AMW327700:AMW327706 AWS327700:AWS327706 BGO327700:BGO327706 BQK327700:BQK327706 CAG327700:CAG327706 CKC327700:CKC327706 CTY327700:CTY327706 DDU327700:DDU327706 DNQ327700:DNQ327706 DXM327700:DXM327706 EHI327700:EHI327706 ERE327700:ERE327706 FBA327700:FBA327706 FKW327700:FKW327706 FUS327700:FUS327706 GEO327700:GEO327706 GOK327700:GOK327706 GYG327700:GYG327706 HIC327700:HIC327706 HRY327700:HRY327706 IBU327700:IBU327706 ILQ327700:ILQ327706 IVM327700:IVM327706 JFI327700:JFI327706 JPE327700:JPE327706 JZA327700:JZA327706 KIW327700:KIW327706 KSS327700:KSS327706 LCO327700:LCO327706 LMK327700:LMK327706 LWG327700:LWG327706 MGC327700:MGC327706 MPY327700:MPY327706 MZU327700:MZU327706 NJQ327700:NJQ327706 NTM327700:NTM327706 ODI327700:ODI327706 ONE327700:ONE327706 OXA327700:OXA327706 PGW327700:PGW327706 PQS327700:PQS327706 QAO327700:QAO327706 QKK327700:QKK327706 QUG327700:QUG327706 REC327700:REC327706 RNY327700:RNY327706 RXU327700:RXU327706 SHQ327700:SHQ327706 SRM327700:SRM327706 TBI327700:TBI327706 TLE327700:TLE327706 TVA327700:TVA327706 UEW327700:UEW327706 UOS327700:UOS327706 UYO327700:UYO327706 VIK327700:VIK327706 VSG327700:VSG327706 WCC327700:WCC327706 WLY327700:WLY327706 WVU327700:WVU327706 I393236:I393242 JI393236:JI393242 TE393236:TE393242 ADA393236:ADA393242 AMW393236:AMW393242 AWS393236:AWS393242 BGO393236:BGO393242 BQK393236:BQK393242 CAG393236:CAG393242 CKC393236:CKC393242 CTY393236:CTY393242 DDU393236:DDU393242 DNQ393236:DNQ393242 DXM393236:DXM393242 EHI393236:EHI393242 ERE393236:ERE393242 FBA393236:FBA393242 FKW393236:FKW393242 FUS393236:FUS393242 GEO393236:GEO393242 GOK393236:GOK393242 GYG393236:GYG393242 HIC393236:HIC393242 HRY393236:HRY393242 IBU393236:IBU393242 ILQ393236:ILQ393242 IVM393236:IVM393242 JFI393236:JFI393242 JPE393236:JPE393242 JZA393236:JZA393242 KIW393236:KIW393242 KSS393236:KSS393242 LCO393236:LCO393242 LMK393236:LMK393242 LWG393236:LWG393242 MGC393236:MGC393242 MPY393236:MPY393242 MZU393236:MZU393242 NJQ393236:NJQ393242 NTM393236:NTM393242 ODI393236:ODI393242 ONE393236:ONE393242 OXA393236:OXA393242 PGW393236:PGW393242 PQS393236:PQS393242 QAO393236:QAO393242 QKK393236:QKK393242 QUG393236:QUG393242 REC393236:REC393242 RNY393236:RNY393242 RXU393236:RXU393242 SHQ393236:SHQ393242 SRM393236:SRM393242 TBI393236:TBI393242 TLE393236:TLE393242 TVA393236:TVA393242 UEW393236:UEW393242 UOS393236:UOS393242 UYO393236:UYO393242 VIK393236:VIK393242 VSG393236:VSG393242 WCC393236:WCC393242 WLY393236:WLY393242 WVU393236:WVU393242 I458772:I458778 JI458772:JI458778 TE458772:TE458778 ADA458772:ADA458778 AMW458772:AMW458778 AWS458772:AWS458778 BGO458772:BGO458778 BQK458772:BQK458778 CAG458772:CAG458778 CKC458772:CKC458778 CTY458772:CTY458778 DDU458772:DDU458778 DNQ458772:DNQ458778 DXM458772:DXM458778 EHI458772:EHI458778 ERE458772:ERE458778 FBA458772:FBA458778 FKW458772:FKW458778 FUS458772:FUS458778 GEO458772:GEO458778 GOK458772:GOK458778 GYG458772:GYG458778 HIC458772:HIC458778 HRY458772:HRY458778 IBU458772:IBU458778 ILQ458772:ILQ458778 IVM458772:IVM458778 JFI458772:JFI458778 JPE458772:JPE458778 JZA458772:JZA458778 KIW458772:KIW458778 KSS458772:KSS458778 LCO458772:LCO458778 LMK458772:LMK458778 LWG458772:LWG458778 MGC458772:MGC458778 MPY458772:MPY458778 MZU458772:MZU458778 NJQ458772:NJQ458778 NTM458772:NTM458778 ODI458772:ODI458778 ONE458772:ONE458778 OXA458772:OXA458778 PGW458772:PGW458778 PQS458772:PQS458778 QAO458772:QAO458778 QKK458772:QKK458778 QUG458772:QUG458778 REC458772:REC458778 RNY458772:RNY458778 RXU458772:RXU458778 SHQ458772:SHQ458778 SRM458772:SRM458778 TBI458772:TBI458778 TLE458772:TLE458778 TVA458772:TVA458778 UEW458772:UEW458778 UOS458772:UOS458778 UYO458772:UYO458778 VIK458772:VIK458778 VSG458772:VSG458778 WCC458772:WCC458778 WLY458772:WLY458778 WVU458772:WVU458778 I524308:I524314 JI524308:JI524314 TE524308:TE524314 ADA524308:ADA524314 AMW524308:AMW524314 AWS524308:AWS524314 BGO524308:BGO524314 BQK524308:BQK524314 CAG524308:CAG524314 CKC524308:CKC524314 CTY524308:CTY524314 DDU524308:DDU524314 DNQ524308:DNQ524314 DXM524308:DXM524314 EHI524308:EHI524314 ERE524308:ERE524314 FBA524308:FBA524314 FKW524308:FKW524314 FUS524308:FUS524314 GEO524308:GEO524314 GOK524308:GOK524314 GYG524308:GYG524314 HIC524308:HIC524314 HRY524308:HRY524314 IBU524308:IBU524314 ILQ524308:ILQ524314 IVM524308:IVM524314 JFI524308:JFI524314 JPE524308:JPE524314 JZA524308:JZA524314 KIW524308:KIW524314 KSS524308:KSS524314 LCO524308:LCO524314 LMK524308:LMK524314 LWG524308:LWG524314 MGC524308:MGC524314 MPY524308:MPY524314 MZU524308:MZU524314 NJQ524308:NJQ524314 NTM524308:NTM524314 ODI524308:ODI524314 ONE524308:ONE524314 OXA524308:OXA524314 PGW524308:PGW524314 PQS524308:PQS524314 QAO524308:QAO524314 QKK524308:QKK524314 QUG524308:QUG524314 REC524308:REC524314 RNY524308:RNY524314 RXU524308:RXU524314 SHQ524308:SHQ524314 SRM524308:SRM524314 TBI524308:TBI524314 TLE524308:TLE524314 TVA524308:TVA524314 UEW524308:UEW524314 UOS524308:UOS524314 UYO524308:UYO524314 VIK524308:VIK524314 VSG524308:VSG524314 WCC524308:WCC524314 WLY524308:WLY524314 WVU524308:WVU524314 I589844:I589850 JI589844:JI589850 TE589844:TE589850 ADA589844:ADA589850 AMW589844:AMW589850 AWS589844:AWS589850 BGO589844:BGO589850 BQK589844:BQK589850 CAG589844:CAG589850 CKC589844:CKC589850 CTY589844:CTY589850 DDU589844:DDU589850 DNQ589844:DNQ589850 DXM589844:DXM589850 EHI589844:EHI589850 ERE589844:ERE589850 FBA589844:FBA589850 FKW589844:FKW589850 FUS589844:FUS589850 GEO589844:GEO589850 GOK589844:GOK589850 GYG589844:GYG589850 HIC589844:HIC589850 HRY589844:HRY589850 IBU589844:IBU589850 ILQ589844:ILQ589850 IVM589844:IVM589850 JFI589844:JFI589850 JPE589844:JPE589850 JZA589844:JZA589850 KIW589844:KIW589850 KSS589844:KSS589850 LCO589844:LCO589850 LMK589844:LMK589850 LWG589844:LWG589850 MGC589844:MGC589850 MPY589844:MPY589850 MZU589844:MZU589850 NJQ589844:NJQ589850 NTM589844:NTM589850 ODI589844:ODI589850 ONE589844:ONE589850 OXA589844:OXA589850 PGW589844:PGW589850 PQS589844:PQS589850 QAO589844:QAO589850 QKK589844:QKK589850 QUG589844:QUG589850 REC589844:REC589850 RNY589844:RNY589850 RXU589844:RXU589850 SHQ589844:SHQ589850 SRM589844:SRM589850 TBI589844:TBI589850 TLE589844:TLE589850 TVA589844:TVA589850 UEW589844:UEW589850 UOS589844:UOS589850 UYO589844:UYO589850 VIK589844:VIK589850 VSG589844:VSG589850 WCC589844:WCC589850 WLY589844:WLY589850 WVU589844:WVU589850 I655380:I655386 JI655380:JI655386 TE655380:TE655386 ADA655380:ADA655386 AMW655380:AMW655386 AWS655380:AWS655386 BGO655380:BGO655386 BQK655380:BQK655386 CAG655380:CAG655386 CKC655380:CKC655386 CTY655380:CTY655386 DDU655380:DDU655386 DNQ655380:DNQ655386 DXM655380:DXM655386 EHI655380:EHI655386 ERE655380:ERE655386 FBA655380:FBA655386 FKW655380:FKW655386 FUS655380:FUS655386 GEO655380:GEO655386 GOK655380:GOK655386 GYG655380:GYG655386 HIC655380:HIC655386 HRY655380:HRY655386 IBU655380:IBU655386 ILQ655380:ILQ655386 IVM655380:IVM655386 JFI655380:JFI655386 JPE655380:JPE655386 JZA655380:JZA655386 KIW655380:KIW655386 KSS655380:KSS655386 LCO655380:LCO655386 LMK655380:LMK655386 LWG655380:LWG655386 MGC655380:MGC655386 MPY655380:MPY655386 MZU655380:MZU655386 NJQ655380:NJQ655386 NTM655380:NTM655386 ODI655380:ODI655386 ONE655380:ONE655386 OXA655380:OXA655386 PGW655380:PGW655386 PQS655380:PQS655386 QAO655380:QAO655386 QKK655380:QKK655386 QUG655380:QUG655386 REC655380:REC655386 RNY655380:RNY655386 RXU655380:RXU655386 SHQ655380:SHQ655386 SRM655380:SRM655386 TBI655380:TBI655386 TLE655380:TLE655386 TVA655380:TVA655386 UEW655380:UEW655386 UOS655380:UOS655386 UYO655380:UYO655386 VIK655380:VIK655386 VSG655380:VSG655386 WCC655380:WCC655386 WLY655380:WLY655386 WVU655380:WVU655386 I720916:I720922 JI720916:JI720922 TE720916:TE720922 ADA720916:ADA720922 AMW720916:AMW720922 AWS720916:AWS720922 BGO720916:BGO720922 BQK720916:BQK720922 CAG720916:CAG720922 CKC720916:CKC720922 CTY720916:CTY720922 DDU720916:DDU720922 DNQ720916:DNQ720922 DXM720916:DXM720922 EHI720916:EHI720922 ERE720916:ERE720922 FBA720916:FBA720922 FKW720916:FKW720922 FUS720916:FUS720922 GEO720916:GEO720922 GOK720916:GOK720922 GYG720916:GYG720922 HIC720916:HIC720922 HRY720916:HRY720922 IBU720916:IBU720922 ILQ720916:ILQ720922 IVM720916:IVM720922 JFI720916:JFI720922 JPE720916:JPE720922 JZA720916:JZA720922 KIW720916:KIW720922 KSS720916:KSS720922 LCO720916:LCO720922 LMK720916:LMK720922 LWG720916:LWG720922 MGC720916:MGC720922 MPY720916:MPY720922 MZU720916:MZU720922 NJQ720916:NJQ720922 NTM720916:NTM720922 ODI720916:ODI720922 ONE720916:ONE720922 OXA720916:OXA720922 PGW720916:PGW720922 PQS720916:PQS720922 QAO720916:QAO720922 QKK720916:QKK720922 QUG720916:QUG720922 REC720916:REC720922 RNY720916:RNY720922 RXU720916:RXU720922 SHQ720916:SHQ720922 SRM720916:SRM720922 TBI720916:TBI720922 TLE720916:TLE720922 TVA720916:TVA720922 UEW720916:UEW720922 UOS720916:UOS720922 UYO720916:UYO720922 VIK720916:VIK720922 VSG720916:VSG720922 WCC720916:WCC720922 WLY720916:WLY720922 WVU720916:WVU720922 I786452:I786458 JI786452:JI786458 TE786452:TE786458 ADA786452:ADA786458 AMW786452:AMW786458 AWS786452:AWS786458 BGO786452:BGO786458 BQK786452:BQK786458 CAG786452:CAG786458 CKC786452:CKC786458 CTY786452:CTY786458 DDU786452:DDU786458 DNQ786452:DNQ786458 DXM786452:DXM786458 EHI786452:EHI786458 ERE786452:ERE786458 FBA786452:FBA786458 FKW786452:FKW786458 FUS786452:FUS786458 GEO786452:GEO786458 GOK786452:GOK786458 GYG786452:GYG786458 HIC786452:HIC786458 HRY786452:HRY786458 IBU786452:IBU786458 ILQ786452:ILQ786458 IVM786452:IVM786458 JFI786452:JFI786458 JPE786452:JPE786458 JZA786452:JZA786458 KIW786452:KIW786458 KSS786452:KSS786458 LCO786452:LCO786458 LMK786452:LMK786458 LWG786452:LWG786458 MGC786452:MGC786458 MPY786452:MPY786458 MZU786452:MZU786458 NJQ786452:NJQ786458 NTM786452:NTM786458 ODI786452:ODI786458 ONE786452:ONE786458 OXA786452:OXA786458 PGW786452:PGW786458 PQS786452:PQS786458 QAO786452:QAO786458 QKK786452:QKK786458 QUG786452:QUG786458 REC786452:REC786458 RNY786452:RNY786458 RXU786452:RXU786458 SHQ786452:SHQ786458 SRM786452:SRM786458 TBI786452:TBI786458 TLE786452:TLE786458 TVA786452:TVA786458 UEW786452:UEW786458 UOS786452:UOS786458 UYO786452:UYO786458 VIK786452:VIK786458 VSG786452:VSG786458 WCC786452:WCC786458 WLY786452:WLY786458 WVU786452:WVU786458 I851988:I851994 JI851988:JI851994 TE851988:TE851994 ADA851988:ADA851994 AMW851988:AMW851994 AWS851988:AWS851994 BGO851988:BGO851994 BQK851988:BQK851994 CAG851988:CAG851994 CKC851988:CKC851994 CTY851988:CTY851994 DDU851988:DDU851994 DNQ851988:DNQ851994 DXM851988:DXM851994 EHI851988:EHI851994 ERE851988:ERE851994 FBA851988:FBA851994 FKW851988:FKW851994 FUS851988:FUS851994 GEO851988:GEO851994 GOK851988:GOK851994 GYG851988:GYG851994 HIC851988:HIC851994 HRY851988:HRY851994 IBU851988:IBU851994 ILQ851988:ILQ851994 IVM851988:IVM851994 JFI851988:JFI851994 JPE851988:JPE851994 JZA851988:JZA851994 KIW851988:KIW851994 KSS851988:KSS851994 LCO851988:LCO851994 LMK851988:LMK851994 LWG851988:LWG851994 MGC851988:MGC851994 MPY851988:MPY851994 MZU851988:MZU851994 NJQ851988:NJQ851994 NTM851988:NTM851994 ODI851988:ODI851994 ONE851988:ONE851994 OXA851988:OXA851994 PGW851988:PGW851994 PQS851988:PQS851994 QAO851988:QAO851994 QKK851988:QKK851994 QUG851988:QUG851994 REC851988:REC851994 RNY851988:RNY851994 RXU851988:RXU851994 SHQ851988:SHQ851994 SRM851988:SRM851994 TBI851988:TBI851994 TLE851988:TLE851994 TVA851988:TVA851994 UEW851988:UEW851994 UOS851988:UOS851994 UYO851988:UYO851994 VIK851988:VIK851994 VSG851988:VSG851994 WCC851988:WCC851994 WLY851988:WLY851994 WVU851988:WVU851994 I917524:I917530 JI917524:JI917530 TE917524:TE917530 ADA917524:ADA917530 AMW917524:AMW917530 AWS917524:AWS917530 BGO917524:BGO917530 BQK917524:BQK917530 CAG917524:CAG917530 CKC917524:CKC917530 CTY917524:CTY917530 DDU917524:DDU917530 DNQ917524:DNQ917530 DXM917524:DXM917530 EHI917524:EHI917530 ERE917524:ERE917530 FBA917524:FBA917530 FKW917524:FKW917530 FUS917524:FUS917530 GEO917524:GEO917530 GOK917524:GOK917530 GYG917524:GYG917530 HIC917524:HIC917530 HRY917524:HRY917530 IBU917524:IBU917530 ILQ917524:ILQ917530 IVM917524:IVM917530 JFI917524:JFI917530 JPE917524:JPE917530 JZA917524:JZA917530 KIW917524:KIW917530 KSS917524:KSS917530 LCO917524:LCO917530 LMK917524:LMK917530 LWG917524:LWG917530 MGC917524:MGC917530 MPY917524:MPY917530 MZU917524:MZU917530 NJQ917524:NJQ917530 NTM917524:NTM917530 ODI917524:ODI917530 ONE917524:ONE917530 OXA917524:OXA917530 PGW917524:PGW917530 PQS917524:PQS917530 QAO917524:QAO917530 QKK917524:QKK917530 QUG917524:QUG917530 REC917524:REC917530 RNY917524:RNY917530 RXU917524:RXU917530 SHQ917524:SHQ917530 SRM917524:SRM917530 TBI917524:TBI917530 TLE917524:TLE917530 TVA917524:TVA917530 UEW917524:UEW917530 UOS917524:UOS917530 UYO917524:UYO917530 VIK917524:VIK917530 VSG917524:VSG917530 WCC917524:WCC917530 WLY917524:WLY917530 WVU917524:WVU917530 I983060:I983066 JI983060:JI983066 TE983060:TE983066 ADA983060:ADA983066 AMW983060:AMW983066 AWS983060:AWS983066 BGO983060:BGO983066 BQK983060:BQK983066 CAG983060:CAG983066 CKC983060:CKC983066 CTY983060:CTY983066 DDU983060:DDU983066 DNQ983060:DNQ983066 DXM983060:DXM983066 EHI983060:EHI983066 ERE983060:ERE983066 FBA983060:FBA983066 FKW983060:FKW983066 FUS983060:FUS983066 GEO983060:GEO983066 GOK983060:GOK983066 GYG983060:GYG983066 HIC983060:HIC983066 HRY983060:HRY983066 IBU983060:IBU983066 ILQ983060:ILQ983066 IVM983060:IVM983066 JFI983060:JFI983066 JPE983060:JPE983066 JZA983060:JZA983066 KIW983060:KIW983066 KSS983060:KSS983066 LCO983060:LCO983066 LMK983060:LMK983066 LWG983060:LWG983066 MGC983060:MGC983066 MPY983060:MPY983066 MZU983060:MZU983066 NJQ983060:NJQ983066 NTM983060:NTM983066 ODI983060:ODI983066 ONE983060:ONE983066 OXA983060:OXA983066 PGW983060:PGW983066 PQS983060:PQS983066 QAO983060:QAO983066 QKK983060:QKK983066 QUG983060:QUG983066 REC983060:REC983066 RNY983060:RNY983066 RXU983060:RXU983066 SHQ983060:SHQ983066 SRM983060:SRM983066 TBI983060:TBI983066 TLE983060:TLE983066 TVA983060:TVA983066 UEW983060:UEW983066 UOS983060:UOS983066 UYO983060:UYO983066 VIK983060:VIK983066 VSG983060:VSG983066 WCC983060:WCC983066 WLY983060:WLY983066 WVU983060:WVU983066 I33:I34 JI33:JI34 TE33:TE34 ADA33:ADA34 AMW33:AMW34 AWS33:AWS34 BGO33:BGO34 BQK33:BQK34 CAG33:CAG34 CKC33:CKC34 CTY33:CTY34 DDU33:DDU34 DNQ33:DNQ34 DXM33:DXM34 EHI33:EHI34 ERE33:ERE34 FBA33:FBA34 FKW33:FKW34 FUS33:FUS34 GEO33:GEO34 GOK33:GOK34 GYG33:GYG34 HIC33:HIC34 HRY33:HRY34 IBU33:IBU34 ILQ33:ILQ34 IVM33:IVM34 JFI33:JFI34 JPE33:JPE34 JZA33:JZA34 KIW33:KIW34 KSS33:KSS34 LCO33:LCO34 LMK33:LMK34 LWG33:LWG34 MGC33:MGC34 MPY33:MPY34 MZU33:MZU34 NJQ33:NJQ34 NTM33:NTM34 ODI33:ODI34 ONE33:ONE34 OXA33:OXA34 PGW33:PGW34 PQS33:PQS34 QAO33:QAO34 QKK33:QKK34 QUG33:QUG34 REC33:REC34 RNY33:RNY34 RXU33:RXU34 SHQ33:SHQ34 SRM33:SRM34 TBI33:TBI34 TLE33:TLE34 TVA33:TVA34 UEW33:UEW34 UOS33:UOS34 UYO33:UYO34 VIK33:VIK34 VSG33:VSG34 WCC33:WCC34 WLY33:WLY34 WVU33:WVU34 I65564:I65565 JI65564:JI65565 TE65564:TE65565 ADA65564:ADA65565 AMW65564:AMW65565 AWS65564:AWS65565 BGO65564:BGO65565 BQK65564:BQK65565 CAG65564:CAG65565 CKC65564:CKC65565 CTY65564:CTY65565 DDU65564:DDU65565 DNQ65564:DNQ65565 DXM65564:DXM65565 EHI65564:EHI65565 ERE65564:ERE65565 FBA65564:FBA65565 FKW65564:FKW65565 FUS65564:FUS65565 GEO65564:GEO65565 GOK65564:GOK65565 GYG65564:GYG65565 HIC65564:HIC65565 HRY65564:HRY65565 IBU65564:IBU65565 ILQ65564:ILQ65565 IVM65564:IVM65565 JFI65564:JFI65565 JPE65564:JPE65565 JZA65564:JZA65565 KIW65564:KIW65565 KSS65564:KSS65565 LCO65564:LCO65565 LMK65564:LMK65565 LWG65564:LWG65565 MGC65564:MGC65565 MPY65564:MPY65565 MZU65564:MZU65565 NJQ65564:NJQ65565 NTM65564:NTM65565 ODI65564:ODI65565 ONE65564:ONE65565 OXA65564:OXA65565 PGW65564:PGW65565 PQS65564:PQS65565 QAO65564:QAO65565 QKK65564:QKK65565 QUG65564:QUG65565 REC65564:REC65565 RNY65564:RNY65565 RXU65564:RXU65565 SHQ65564:SHQ65565 SRM65564:SRM65565 TBI65564:TBI65565 TLE65564:TLE65565 TVA65564:TVA65565 UEW65564:UEW65565 UOS65564:UOS65565 UYO65564:UYO65565 VIK65564:VIK65565 VSG65564:VSG65565 WCC65564:WCC65565 WLY65564:WLY65565 WVU65564:WVU65565 I131100:I131101 JI131100:JI131101 TE131100:TE131101 ADA131100:ADA131101 AMW131100:AMW131101 AWS131100:AWS131101 BGO131100:BGO131101 BQK131100:BQK131101 CAG131100:CAG131101 CKC131100:CKC131101 CTY131100:CTY131101 DDU131100:DDU131101 DNQ131100:DNQ131101 DXM131100:DXM131101 EHI131100:EHI131101 ERE131100:ERE131101 FBA131100:FBA131101 FKW131100:FKW131101 FUS131100:FUS131101 GEO131100:GEO131101 GOK131100:GOK131101 GYG131100:GYG131101 HIC131100:HIC131101 HRY131100:HRY131101 IBU131100:IBU131101 ILQ131100:ILQ131101 IVM131100:IVM131101 JFI131100:JFI131101 JPE131100:JPE131101 JZA131100:JZA131101 KIW131100:KIW131101 KSS131100:KSS131101 LCO131100:LCO131101 LMK131100:LMK131101 LWG131100:LWG131101 MGC131100:MGC131101 MPY131100:MPY131101 MZU131100:MZU131101 NJQ131100:NJQ131101 NTM131100:NTM131101 ODI131100:ODI131101 ONE131100:ONE131101 OXA131100:OXA131101 PGW131100:PGW131101 PQS131100:PQS131101 QAO131100:QAO131101 QKK131100:QKK131101 QUG131100:QUG131101 REC131100:REC131101 RNY131100:RNY131101 RXU131100:RXU131101 SHQ131100:SHQ131101 SRM131100:SRM131101 TBI131100:TBI131101 TLE131100:TLE131101 TVA131100:TVA131101 UEW131100:UEW131101 UOS131100:UOS131101 UYO131100:UYO131101 VIK131100:VIK131101 VSG131100:VSG131101 WCC131100:WCC131101 WLY131100:WLY131101 WVU131100:WVU131101 I196636:I196637 JI196636:JI196637 TE196636:TE196637 ADA196636:ADA196637 AMW196636:AMW196637 AWS196636:AWS196637 BGO196636:BGO196637 BQK196636:BQK196637 CAG196636:CAG196637 CKC196636:CKC196637 CTY196636:CTY196637 DDU196636:DDU196637 DNQ196636:DNQ196637 DXM196636:DXM196637 EHI196636:EHI196637 ERE196636:ERE196637 FBA196636:FBA196637 FKW196636:FKW196637 FUS196636:FUS196637 GEO196636:GEO196637 GOK196636:GOK196637 GYG196636:GYG196637 HIC196636:HIC196637 HRY196636:HRY196637 IBU196636:IBU196637 ILQ196636:ILQ196637 IVM196636:IVM196637 JFI196636:JFI196637 JPE196636:JPE196637 JZA196636:JZA196637 KIW196636:KIW196637 KSS196636:KSS196637 LCO196636:LCO196637 LMK196636:LMK196637 LWG196636:LWG196637 MGC196636:MGC196637 MPY196636:MPY196637 MZU196636:MZU196637 NJQ196636:NJQ196637 NTM196636:NTM196637 ODI196636:ODI196637 ONE196636:ONE196637 OXA196636:OXA196637 PGW196636:PGW196637 PQS196636:PQS196637 QAO196636:QAO196637 QKK196636:QKK196637 QUG196636:QUG196637 REC196636:REC196637 RNY196636:RNY196637 RXU196636:RXU196637 SHQ196636:SHQ196637 SRM196636:SRM196637 TBI196636:TBI196637 TLE196636:TLE196637 TVA196636:TVA196637 UEW196636:UEW196637 UOS196636:UOS196637 UYO196636:UYO196637 VIK196636:VIK196637 VSG196636:VSG196637 WCC196636:WCC196637 WLY196636:WLY196637 WVU196636:WVU196637 I262172:I262173 JI262172:JI262173 TE262172:TE262173 ADA262172:ADA262173 AMW262172:AMW262173 AWS262172:AWS262173 BGO262172:BGO262173 BQK262172:BQK262173 CAG262172:CAG262173 CKC262172:CKC262173 CTY262172:CTY262173 DDU262172:DDU262173 DNQ262172:DNQ262173 DXM262172:DXM262173 EHI262172:EHI262173 ERE262172:ERE262173 FBA262172:FBA262173 FKW262172:FKW262173 FUS262172:FUS262173 GEO262172:GEO262173 GOK262172:GOK262173 GYG262172:GYG262173 HIC262172:HIC262173 HRY262172:HRY262173 IBU262172:IBU262173 ILQ262172:ILQ262173 IVM262172:IVM262173 JFI262172:JFI262173 JPE262172:JPE262173 JZA262172:JZA262173 KIW262172:KIW262173 KSS262172:KSS262173 LCO262172:LCO262173 LMK262172:LMK262173 LWG262172:LWG262173 MGC262172:MGC262173 MPY262172:MPY262173 MZU262172:MZU262173 NJQ262172:NJQ262173 NTM262172:NTM262173 ODI262172:ODI262173 ONE262172:ONE262173 OXA262172:OXA262173 PGW262172:PGW262173 PQS262172:PQS262173 QAO262172:QAO262173 QKK262172:QKK262173 QUG262172:QUG262173 REC262172:REC262173 RNY262172:RNY262173 RXU262172:RXU262173 SHQ262172:SHQ262173 SRM262172:SRM262173 TBI262172:TBI262173 TLE262172:TLE262173 TVA262172:TVA262173 UEW262172:UEW262173 UOS262172:UOS262173 UYO262172:UYO262173 VIK262172:VIK262173 VSG262172:VSG262173 WCC262172:WCC262173 WLY262172:WLY262173 WVU262172:WVU262173 I327708:I327709 JI327708:JI327709 TE327708:TE327709 ADA327708:ADA327709 AMW327708:AMW327709 AWS327708:AWS327709 BGO327708:BGO327709 BQK327708:BQK327709 CAG327708:CAG327709 CKC327708:CKC327709 CTY327708:CTY327709 DDU327708:DDU327709 DNQ327708:DNQ327709 DXM327708:DXM327709 EHI327708:EHI327709 ERE327708:ERE327709 FBA327708:FBA327709 FKW327708:FKW327709 FUS327708:FUS327709 GEO327708:GEO327709 GOK327708:GOK327709 GYG327708:GYG327709 HIC327708:HIC327709 HRY327708:HRY327709 IBU327708:IBU327709 ILQ327708:ILQ327709 IVM327708:IVM327709 JFI327708:JFI327709 JPE327708:JPE327709 JZA327708:JZA327709 KIW327708:KIW327709 KSS327708:KSS327709 LCO327708:LCO327709 LMK327708:LMK327709 LWG327708:LWG327709 MGC327708:MGC327709 MPY327708:MPY327709 MZU327708:MZU327709 NJQ327708:NJQ327709 NTM327708:NTM327709 ODI327708:ODI327709 ONE327708:ONE327709 OXA327708:OXA327709 PGW327708:PGW327709 PQS327708:PQS327709 QAO327708:QAO327709 QKK327708:QKK327709 QUG327708:QUG327709 REC327708:REC327709 RNY327708:RNY327709 RXU327708:RXU327709 SHQ327708:SHQ327709 SRM327708:SRM327709 TBI327708:TBI327709 TLE327708:TLE327709 TVA327708:TVA327709 UEW327708:UEW327709 UOS327708:UOS327709 UYO327708:UYO327709 VIK327708:VIK327709 VSG327708:VSG327709 WCC327708:WCC327709 WLY327708:WLY327709 WVU327708:WVU327709 I393244:I393245 JI393244:JI393245 TE393244:TE393245 ADA393244:ADA393245 AMW393244:AMW393245 AWS393244:AWS393245 BGO393244:BGO393245 BQK393244:BQK393245 CAG393244:CAG393245 CKC393244:CKC393245 CTY393244:CTY393245 DDU393244:DDU393245 DNQ393244:DNQ393245 DXM393244:DXM393245 EHI393244:EHI393245 ERE393244:ERE393245 FBA393244:FBA393245 FKW393244:FKW393245 FUS393244:FUS393245 GEO393244:GEO393245 GOK393244:GOK393245 GYG393244:GYG393245 HIC393244:HIC393245 HRY393244:HRY393245 IBU393244:IBU393245 ILQ393244:ILQ393245 IVM393244:IVM393245 JFI393244:JFI393245 JPE393244:JPE393245 JZA393244:JZA393245 KIW393244:KIW393245 KSS393244:KSS393245 LCO393244:LCO393245 LMK393244:LMK393245 LWG393244:LWG393245 MGC393244:MGC393245 MPY393244:MPY393245 MZU393244:MZU393245 NJQ393244:NJQ393245 NTM393244:NTM393245 ODI393244:ODI393245 ONE393244:ONE393245 OXA393244:OXA393245 PGW393244:PGW393245 PQS393244:PQS393245 QAO393244:QAO393245 QKK393244:QKK393245 QUG393244:QUG393245 REC393244:REC393245 RNY393244:RNY393245 RXU393244:RXU393245 SHQ393244:SHQ393245 SRM393244:SRM393245 TBI393244:TBI393245 TLE393244:TLE393245 TVA393244:TVA393245 UEW393244:UEW393245 UOS393244:UOS393245 UYO393244:UYO393245 VIK393244:VIK393245 VSG393244:VSG393245 WCC393244:WCC393245 WLY393244:WLY393245 WVU393244:WVU393245 I458780:I458781 JI458780:JI458781 TE458780:TE458781 ADA458780:ADA458781 AMW458780:AMW458781 AWS458780:AWS458781 BGO458780:BGO458781 BQK458780:BQK458781 CAG458780:CAG458781 CKC458780:CKC458781 CTY458780:CTY458781 DDU458780:DDU458781 DNQ458780:DNQ458781 DXM458780:DXM458781 EHI458780:EHI458781 ERE458780:ERE458781 FBA458780:FBA458781 FKW458780:FKW458781 FUS458780:FUS458781 GEO458780:GEO458781 GOK458780:GOK458781 GYG458780:GYG458781 HIC458780:HIC458781 HRY458780:HRY458781 IBU458780:IBU458781 ILQ458780:ILQ458781 IVM458780:IVM458781 JFI458780:JFI458781 JPE458780:JPE458781 JZA458780:JZA458781 KIW458780:KIW458781 KSS458780:KSS458781 LCO458780:LCO458781 LMK458780:LMK458781 LWG458780:LWG458781 MGC458780:MGC458781 MPY458780:MPY458781 MZU458780:MZU458781 NJQ458780:NJQ458781 NTM458780:NTM458781 ODI458780:ODI458781 ONE458780:ONE458781 OXA458780:OXA458781 PGW458780:PGW458781 PQS458780:PQS458781 QAO458780:QAO458781 QKK458780:QKK458781 QUG458780:QUG458781 REC458780:REC458781 RNY458780:RNY458781 RXU458780:RXU458781 SHQ458780:SHQ458781 SRM458780:SRM458781 TBI458780:TBI458781 TLE458780:TLE458781 TVA458780:TVA458781 UEW458780:UEW458781 UOS458780:UOS458781 UYO458780:UYO458781 VIK458780:VIK458781 VSG458780:VSG458781 WCC458780:WCC458781 WLY458780:WLY458781 WVU458780:WVU458781 I524316:I524317 JI524316:JI524317 TE524316:TE524317 ADA524316:ADA524317 AMW524316:AMW524317 AWS524316:AWS524317 BGO524316:BGO524317 BQK524316:BQK524317 CAG524316:CAG524317 CKC524316:CKC524317 CTY524316:CTY524317 DDU524316:DDU524317 DNQ524316:DNQ524317 DXM524316:DXM524317 EHI524316:EHI524317 ERE524316:ERE524317 FBA524316:FBA524317 FKW524316:FKW524317 FUS524316:FUS524317 GEO524316:GEO524317 GOK524316:GOK524317 GYG524316:GYG524317 HIC524316:HIC524317 HRY524316:HRY524317 IBU524316:IBU524317 ILQ524316:ILQ524317 IVM524316:IVM524317 JFI524316:JFI524317 JPE524316:JPE524317 JZA524316:JZA524317 KIW524316:KIW524317 KSS524316:KSS524317 LCO524316:LCO524317 LMK524316:LMK524317 LWG524316:LWG524317 MGC524316:MGC524317 MPY524316:MPY524317 MZU524316:MZU524317 NJQ524316:NJQ524317 NTM524316:NTM524317 ODI524316:ODI524317 ONE524316:ONE524317 OXA524316:OXA524317 PGW524316:PGW524317 PQS524316:PQS524317 QAO524316:QAO524317 QKK524316:QKK524317 QUG524316:QUG524317 REC524316:REC524317 RNY524316:RNY524317 RXU524316:RXU524317 SHQ524316:SHQ524317 SRM524316:SRM524317 TBI524316:TBI524317 TLE524316:TLE524317 TVA524316:TVA524317 UEW524316:UEW524317 UOS524316:UOS524317 UYO524316:UYO524317 VIK524316:VIK524317 VSG524316:VSG524317 WCC524316:WCC524317 WLY524316:WLY524317 WVU524316:WVU524317 I589852:I589853 JI589852:JI589853 TE589852:TE589853 ADA589852:ADA589853 AMW589852:AMW589853 AWS589852:AWS589853 BGO589852:BGO589853 BQK589852:BQK589853 CAG589852:CAG589853 CKC589852:CKC589853 CTY589852:CTY589853 DDU589852:DDU589853 DNQ589852:DNQ589853 DXM589852:DXM589853 EHI589852:EHI589853 ERE589852:ERE589853 FBA589852:FBA589853 FKW589852:FKW589853 FUS589852:FUS589853 GEO589852:GEO589853 GOK589852:GOK589853 GYG589852:GYG589853 HIC589852:HIC589853 HRY589852:HRY589853 IBU589852:IBU589853 ILQ589852:ILQ589853 IVM589852:IVM589853 JFI589852:JFI589853 JPE589852:JPE589853 JZA589852:JZA589853 KIW589852:KIW589853 KSS589852:KSS589853 LCO589852:LCO589853 LMK589852:LMK589853 LWG589852:LWG589853 MGC589852:MGC589853 MPY589852:MPY589853 MZU589852:MZU589853 NJQ589852:NJQ589853 NTM589852:NTM589853 ODI589852:ODI589853 ONE589852:ONE589853 OXA589852:OXA589853 PGW589852:PGW589853 PQS589852:PQS589853 QAO589852:QAO589853 QKK589852:QKK589853 QUG589852:QUG589853 REC589852:REC589853 RNY589852:RNY589853 RXU589852:RXU589853 SHQ589852:SHQ589853 SRM589852:SRM589853 TBI589852:TBI589853 TLE589852:TLE589853 TVA589852:TVA589853 UEW589852:UEW589853 UOS589852:UOS589853 UYO589852:UYO589853 VIK589852:VIK589853 VSG589852:VSG589853 WCC589852:WCC589853 WLY589852:WLY589853 WVU589852:WVU589853 I655388:I655389 JI655388:JI655389 TE655388:TE655389 ADA655388:ADA655389 AMW655388:AMW655389 AWS655388:AWS655389 BGO655388:BGO655389 BQK655388:BQK655389 CAG655388:CAG655389 CKC655388:CKC655389 CTY655388:CTY655389 DDU655388:DDU655389 DNQ655388:DNQ655389 DXM655388:DXM655389 EHI655388:EHI655389 ERE655388:ERE655389 FBA655388:FBA655389 FKW655388:FKW655389 FUS655388:FUS655389 GEO655388:GEO655389 GOK655388:GOK655389 GYG655388:GYG655389 HIC655388:HIC655389 HRY655388:HRY655389 IBU655388:IBU655389 ILQ655388:ILQ655389 IVM655388:IVM655389 JFI655388:JFI655389 JPE655388:JPE655389 JZA655388:JZA655389 KIW655388:KIW655389 KSS655388:KSS655389 LCO655388:LCO655389 LMK655388:LMK655389 LWG655388:LWG655389 MGC655388:MGC655389 MPY655388:MPY655389 MZU655388:MZU655389 NJQ655388:NJQ655389 NTM655388:NTM655389 ODI655388:ODI655389 ONE655388:ONE655389 OXA655388:OXA655389 PGW655388:PGW655389 PQS655388:PQS655389 QAO655388:QAO655389 QKK655388:QKK655389 QUG655388:QUG655389 REC655388:REC655389 RNY655388:RNY655389 RXU655388:RXU655389 SHQ655388:SHQ655389 SRM655388:SRM655389 TBI655388:TBI655389 TLE655388:TLE655389 TVA655388:TVA655389 UEW655388:UEW655389 UOS655388:UOS655389 UYO655388:UYO655389 VIK655388:VIK655389 VSG655388:VSG655389 WCC655388:WCC655389 WLY655388:WLY655389 WVU655388:WVU655389 I720924:I720925 JI720924:JI720925 TE720924:TE720925 ADA720924:ADA720925 AMW720924:AMW720925 AWS720924:AWS720925 BGO720924:BGO720925 BQK720924:BQK720925 CAG720924:CAG720925 CKC720924:CKC720925 CTY720924:CTY720925 DDU720924:DDU720925 DNQ720924:DNQ720925 DXM720924:DXM720925 EHI720924:EHI720925 ERE720924:ERE720925 FBA720924:FBA720925 FKW720924:FKW720925 FUS720924:FUS720925 GEO720924:GEO720925 GOK720924:GOK720925 GYG720924:GYG720925 HIC720924:HIC720925 HRY720924:HRY720925 IBU720924:IBU720925 ILQ720924:ILQ720925 IVM720924:IVM720925 JFI720924:JFI720925 JPE720924:JPE720925 JZA720924:JZA720925 KIW720924:KIW720925 KSS720924:KSS720925 LCO720924:LCO720925 LMK720924:LMK720925 LWG720924:LWG720925 MGC720924:MGC720925 MPY720924:MPY720925 MZU720924:MZU720925 NJQ720924:NJQ720925 NTM720924:NTM720925 ODI720924:ODI720925 ONE720924:ONE720925 OXA720924:OXA720925 PGW720924:PGW720925 PQS720924:PQS720925 QAO720924:QAO720925 QKK720924:QKK720925 QUG720924:QUG720925 REC720924:REC720925 RNY720924:RNY720925 RXU720924:RXU720925 SHQ720924:SHQ720925 SRM720924:SRM720925 TBI720924:TBI720925 TLE720924:TLE720925 TVA720924:TVA720925 UEW720924:UEW720925 UOS720924:UOS720925 UYO720924:UYO720925 VIK720924:VIK720925 VSG720924:VSG720925 WCC720924:WCC720925 WLY720924:WLY720925 WVU720924:WVU720925 I786460:I786461 JI786460:JI786461 TE786460:TE786461 ADA786460:ADA786461 AMW786460:AMW786461 AWS786460:AWS786461 BGO786460:BGO786461 BQK786460:BQK786461 CAG786460:CAG786461 CKC786460:CKC786461 CTY786460:CTY786461 DDU786460:DDU786461 DNQ786460:DNQ786461 DXM786460:DXM786461 EHI786460:EHI786461 ERE786460:ERE786461 FBA786460:FBA786461 FKW786460:FKW786461 FUS786460:FUS786461 GEO786460:GEO786461 GOK786460:GOK786461 GYG786460:GYG786461 HIC786460:HIC786461 HRY786460:HRY786461 IBU786460:IBU786461 ILQ786460:ILQ786461 IVM786460:IVM786461 JFI786460:JFI786461 JPE786460:JPE786461 JZA786460:JZA786461 KIW786460:KIW786461 KSS786460:KSS786461 LCO786460:LCO786461 LMK786460:LMK786461 LWG786460:LWG786461 MGC786460:MGC786461 MPY786460:MPY786461 MZU786460:MZU786461 NJQ786460:NJQ786461 NTM786460:NTM786461 ODI786460:ODI786461 ONE786460:ONE786461 OXA786460:OXA786461 PGW786460:PGW786461 PQS786460:PQS786461 QAO786460:QAO786461 QKK786460:QKK786461 QUG786460:QUG786461 REC786460:REC786461 RNY786460:RNY786461 RXU786460:RXU786461 SHQ786460:SHQ786461 SRM786460:SRM786461 TBI786460:TBI786461 TLE786460:TLE786461 TVA786460:TVA786461 UEW786460:UEW786461 UOS786460:UOS786461 UYO786460:UYO786461 VIK786460:VIK786461 VSG786460:VSG786461 WCC786460:WCC786461 WLY786460:WLY786461 WVU786460:WVU786461 I851996:I851997 JI851996:JI851997 TE851996:TE851997 ADA851996:ADA851997 AMW851996:AMW851997 AWS851996:AWS851997 BGO851996:BGO851997 BQK851996:BQK851997 CAG851996:CAG851997 CKC851996:CKC851997 CTY851996:CTY851997 DDU851996:DDU851997 DNQ851996:DNQ851997 DXM851996:DXM851997 EHI851996:EHI851997 ERE851996:ERE851997 FBA851996:FBA851997 FKW851996:FKW851997 FUS851996:FUS851997 GEO851996:GEO851997 GOK851996:GOK851997 GYG851996:GYG851997 HIC851996:HIC851997 HRY851996:HRY851997 IBU851996:IBU851997 ILQ851996:ILQ851997 IVM851996:IVM851997 JFI851996:JFI851997 JPE851996:JPE851997 JZA851996:JZA851997 KIW851996:KIW851997 KSS851996:KSS851997 LCO851996:LCO851997 LMK851996:LMK851997 LWG851996:LWG851997 MGC851996:MGC851997 MPY851996:MPY851997 MZU851996:MZU851997 NJQ851996:NJQ851997 NTM851996:NTM851997 ODI851996:ODI851997 ONE851996:ONE851997 OXA851996:OXA851997 PGW851996:PGW851997 PQS851996:PQS851997 QAO851996:QAO851997 QKK851996:QKK851997 QUG851996:QUG851997 REC851996:REC851997 RNY851996:RNY851997 RXU851996:RXU851997 SHQ851996:SHQ851997 SRM851996:SRM851997 TBI851996:TBI851997 TLE851996:TLE851997 TVA851996:TVA851997 UEW851996:UEW851997 UOS851996:UOS851997 UYO851996:UYO851997 VIK851996:VIK851997 VSG851996:VSG851997 WCC851996:WCC851997 WLY851996:WLY851997 WVU851996:WVU851997 I917532:I917533 JI917532:JI917533 TE917532:TE917533 ADA917532:ADA917533 AMW917532:AMW917533 AWS917532:AWS917533 BGO917532:BGO917533 BQK917532:BQK917533 CAG917532:CAG917533 CKC917532:CKC917533 CTY917532:CTY917533 DDU917532:DDU917533 DNQ917532:DNQ917533 DXM917532:DXM917533 EHI917532:EHI917533 ERE917532:ERE917533 FBA917532:FBA917533 FKW917532:FKW917533 FUS917532:FUS917533 GEO917532:GEO917533 GOK917532:GOK917533 GYG917532:GYG917533 HIC917532:HIC917533 HRY917532:HRY917533 IBU917532:IBU917533 ILQ917532:ILQ917533 IVM917532:IVM917533 JFI917532:JFI917533 JPE917532:JPE917533 JZA917532:JZA917533 KIW917532:KIW917533 KSS917532:KSS917533 LCO917532:LCO917533 LMK917532:LMK917533 LWG917532:LWG917533 MGC917532:MGC917533 MPY917532:MPY917533 MZU917532:MZU917533 NJQ917532:NJQ917533 NTM917532:NTM917533 ODI917532:ODI917533 ONE917532:ONE917533 OXA917532:OXA917533 PGW917532:PGW917533 PQS917532:PQS917533 QAO917532:QAO917533 QKK917532:QKK917533 QUG917532:QUG917533 REC917532:REC917533 RNY917532:RNY917533 RXU917532:RXU917533 SHQ917532:SHQ917533 SRM917532:SRM917533 TBI917532:TBI917533 TLE917532:TLE917533 TVA917532:TVA917533 UEW917532:UEW917533 UOS917532:UOS917533 UYO917532:UYO917533 VIK917532:VIK917533 VSG917532:VSG917533 WCC917532:WCC917533 WLY917532:WLY917533 WVU917532:WVU917533 I983068:I983069 JI983068:JI983069 TE983068:TE983069 ADA983068:ADA983069 AMW983068:AMW983069 AWS983068:AWS983069 BGO983068:BGO983069 BQK983068:BQK983069 CAG983068:CAG983069 CKC983068:CKC983069 CTY983068:CTY983069 DDU983068:DDU983069 DNQ983068:DNQ983069 DXM983068:DXM983069 EHI983068:EHI983069 ERE983068:ERE983069 FBA983068:FBA983069 FKW983068:FKW983069 FUS983068:FUS983069 GEO983068:GEO983069 GOK983068:GOK983069 GYG983068:GYG983069 HIC983068:HIC983069 HRY983068:HRY983069 IBU983068:IBU983069 ILQ983068:ILQ983069 IVM983068:IVM983069 JFI983068:JFI983069 JPE983068:JPE983069 JZA983068:JZA983069 KIW983068:KIW983069 KSS983068:KSS983069 LCO983068:LCO983069 LMK983068:LMK983069 LWG983068:LWG983069 MGC983068:MGC983069 MPY983068:MPY983069 MZU983068:MZU983069 NJQ983068:NJQ983069 NTM983068:NTM983069 ODI983068:ODI983069 ONE983068:ONE983069 OXA983068:OXA983069 PGW983068:PGW983069 PQS983068:PQS983069 QAO983068:QAO983069 QKK983068:QKK983069 QUG983068:QUG983069 REC983068:REC983069 RNY983068:RNY983069 RXU983068:RXU983069 SHQ983068:SHQ983069 SRM983068:SRM983069 TBI983068:TBI983069 TLE983068:TLE983069 TVA983068:TVA983069 UEW983068:UEW983069 UOS983068:UOS983069 UYO983068:UYO983069 VIK983068:VIK983069 VSG983068:VSG983069 WCC983068:WCC983069 WLY27:WLY31 WCC27:WCC31 VSG27:VSG31 VIK27:VIK31 UYO27:UYO31 UOS27:UOS31 UEW27:UEW31 TVA27:TVA31 TLE27:TLE31 TBI27:TBI31 SRM27:SRM31 SHQ27:SHQ31 RXU27:RXU31 RNY27:RNY31 REC27:REC31 QUG27:QUG31 QKK27:QKK31 QAO27:QAO31 PQS27:PQS31 PGW27:PGW31 OXA27:OXA31 ONE27:ONE31 ODI27:ODI31 NTM27:NTM31 NJQ27:NJQ31 MZU27:MZU31 MPY27:MPY31 MGC27:MGC31 LWG27:LWG31 LMK27:LMK31 LCO27:LCO31 KSS27:KSS31 KIW27:KIW31 JZA27:JZA31 JPE27:JPE31 JFI27:JFI31 IVM27:IVM31 ILQ27:ILQ31 IBU27:IBU31 HRY27:HRY31 HIC27:HIC31 GYG27:GYG31 GOK27:GOK31 GEO27:GEO31 FUS27:FUS31 FKW27:FKW31 FBA27:FBA31 ERE27:ERE31 EHI27:EHI31 DXM27:DXM31 DNQ27:DNQ31 DDU27:DDU31 CTY27:CTY31 CKC27:CKC31 CAG27:CAG31 BQK27:BQK31 BGO27:BGO31 AWS27:AWS31 AMW27:AMW31 ADA27:ADA31 TE27:TE31 JI27:JI31 I26:I31 WVU27:WVU31 O21 O36 O26:O27" xr:uid="{27446930-69B9-4776-A6BD-793B82D85BA3}">
      <formula1>$D$56:$D$57</formula1>
    </dataValidation>
  </dataValidations>
  <pageMargins left="0.70866141732283472" right="0.70866141732283472" top="0.94488188976377963" bottom="0.74803149606299213" header="0.51181102362204722" footer="0.31496062992125984"/>
  <pageSetup paperSize="9" scale="71"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indexed="10"/>
    <pageSetUpPr fitToPage="1"/>
  </sheetPr>
  <dimension ref="A1:M129"/>
  <sheetViews>
    <sheetView view="pageBreakPreview" zoomScale="115" zoomScaleNormal="85" zoomScaleSheetLayoutView="115" workbookViewId="0">
      <selection activeCell="B2" sqref="B2:M2"/>
    </sheetView>
  </sheetViews>
  <sheetFormatPr defaultRowHeight="13.5" x14ac:dyDescent="0.15"/>
  <cols>
    <col min="1" max="1" width="1.25" customWidth="1"/>
    <col min="2" max="2" width="7.5" customWidth="1"/>
    <col min="3" max="3" width="15" style="2" customWidth="1"/>
    <col min="4" max="4" width="4.75" bestFit="1" customWidth="1"/>
    <col min="5" max="5" width="12.5" customWidth="1"/>
    <col min="6" max="6" width="25" customWidth="1"/>
    <col min="7" max="7" width="9" customWidth="1"/>
    <col min="8" max="8" width="10.625" bestFit="1" customWidth="1"/>
    <col min="9" max="9" width="9" customWidth="1"/>
    <col min="10" max="10" width="11" bestFit="1" customWidth="1"/>
    <col min="11" max="12" width="7.5" customWidth="1"/>
    <col min="13" max="13" width="12.5" customWidth="1"/>
    <col min="14" max="14" width="0.875" customWidth="1"/>
  </cols>
  <sheetData>
    <row r="1" spans="2:13" ht="17.25" x14ac:dyDescent="0.15">
      <c r="B1" s="8"/>
      <c r="K1" s="586" t="s">
        <v>16</v>
      </c>
      <c r="L1" s="587"/>
      <c r="M1" s="588"/>
    </row>
    <row r="2" spans="2:13" ht="17.25" x14ac:dyDescent="0.15">
      <c r="B2" s="596" t="s">
        <v>590</v>
      </c>
      <c r="C2" s="597"/>
      <c r="D2" s="597"/>
      <c r="E2" s="597"/>
      <c r="F2" s="597"/>
      <c r="G2" s="597"/>
      <c r="H2" s="597"/>
      <c r="I2" s="597"/>
      <c r="J2" s="597"/>
      <c r="K2" s="597"/>
      <c r="L2" s="598"/>
      <c r="M2" s="598"/>
    </row>
    <row r="3" spans="2:13" ht="9" customHeight="1" thickBot="1" x14ac:dyDescent="0.2">
      <c r="B3" s="9"/>
      <c r="C3" s="10"/>
      <c r="D3" s="11"/>
      <c r="E3" s="11"/>
      <c r="F3" s="11"/>
      <c r="G3" s="11"/>
      <c r="H3" s="11"/>
      <c r="I3" s="11"/>
      <c r="J3" s="11"/>
      <c r="K3" s="11"/>
      <c r="L3" s="11"/>
      <c r="M3" s="11"/>
    </row>
    <row r="4" spans="2:13" ht="20.100000000000001" customHeight="1" x14ac:dyDescent="0.15">
      <c r="B4" s="12" t="s">
        <v>17</v>
      </c>
      <c r="C4" s="599" t="str">
        <f>'[1]様式１（表紙）'!E10</f>
        <v>播管第　　　号</v>
      </c>
      <c r="D4" s="600"/>
      <c r="E4" s="600"/>
      <c r="F4" s="601"/>
      <c r="G4" s="601"/>
      <c r="H4" s="602" t="s">
        <v>139</v>
      </c>
      <c r="I4" s="603"/>
      <c r="J4" s="240" t="s">
        <v>195</v>
      </c>
      <c r="K4" s="63" t="s">
        <v>196</v>
      </c>
      <c r="L4" s="211">
        <v>0</v>
      </c>
      <c r="M4" s="64" t="s">
        <v>197</v>
      </c>
    </row>
    <row r="5" spans="2:13" ht="20.100000000000001" customHeight="1" x14ac:dyDescent="0.15">
      <c r="B5" s="584" t="s">
        <v>19</v>
      </c>
      <c r="C5" s="614" t="str">
        <f>'[1]様式１（表紙）'!B11</f>
        <v>播但連絡道路　道路維持修繕工事（橋梁耐震補強修繕工事（第７・６高架橋））</v>
      </c>
      <c r="D5" s="614"/>
      <c r="E5" s="614"/>
      <c r="F5" s="615"/>
      <c r="G5" s="615"/>
      <c r="H5" s="584" t="s">
        <v>18</v>
      </c>
      <c r="I5" s="618"/>
      <c r="J5" s="619">
        <f>'[1]様式１（表紙）'!L6</f>
        <v>0</v>
      </c>
      <c r="K5" s="619"/>
      <c r="L5" s="619"/>
      <c r="M5" s="620"/>
    </row>
    <row r="6" spans="2:13" ht="20.100000000000001" customHeight="1" thickBot="1" x14ac:dyDescent="0.2">
      <c r="B6" s="585"/>
      <c r="C6" s="616"/>
      <c r="D6" s="616"/>
      <c r="E6" s="616"/>
      <c r="F6" s="617"/>
      <c r="G6" s="617"/>
      <c r="H6" s="621" t="s">
        <v>20</v>
      </c>
      <c r="I6" s="622"/>
      <c r="J6" s="623">
        <f>'[1]様式１（表紙）'!F45</f>
        <v>0</v>
      </c>
      <c r="K6" s="623"/>
      <c r="L6" s="623"/>
      <c r="M6" s="624"/>
    </row>
    <row r="7" spans="2:13" ht="20.100000000000001" customHeight="1" x14ac:dyDescent="0.15">
      <c r="B7" s="449"/>
      <c r="C7" s="450"/>
      <c r="D7" s="450"/>
      <c r="E7" s="450"/>
      <c r="F7" s="450"/>
      <c r="G7" s="450"/>
      <c r="H7" s="451"/>
      <c r="I7" s="449"/>
      <c r="J7" s="452"/>
      <c r="K7" s="452"/>
      <c r="L7" s="452"/>
      <c r="M7" s="452"/>
    </row>
    <row r="9" spans="2:13" ht="14.25" thickBot="1" x14ac:dyDescent="0.2"/>
    <row r="10" spans="2:13" ht="18" customHeight="1" x14ac:dyDescent="0.15">
      <c r="B10" s="606" t="s">
        <v>21</v>
      </c>
      <c r="C10" s="608" t="s">
        <v>22</v>
      </c>
      <c r="D10" s="610" t="s">
        <v>23</v>
      </c>
      <c r="E10" s="591" t="s">
        <v>24</v>
      </c>
      <c r="F10" s="591"/>
      <c r="G10" s="592"/>
      <c r="H10" s="592"/>
      <c r="I10" s="593" t="s">
        <v>25</v>
      </c>
      <c r="J10" s="594"/>
      <c r="K10" s="591" t="s">
        <v>584</v>
      </c>
      <c r="L10" s="591"/>
      <c r="M10" s="595"/>
    </row>
    <row r="11" spans="2:13" ht="18" customHeight="1" thickBot="1" x14ac:dyDescent="0.2">
      <c r="B11" s="607"/>
      <c r="C11" s="609"/>
      <c r="D11" s="611"/>
      <c r="E11" s="627" t="s">
        <v>24</v>
      </c>
      <c r="F11" s="628"/>
      <c r="G11" s="13" t="s">
        <v>26</v>
      </c>
      <c r="H11" s="13" t="s">
        <v>27</v>
      </c>
      <c r="I11" s="14" t="s">
        <v>26</v>
      </c>
      <c r="J11" s="13" t="s">
        <v>27</v>
      </c>
      <c r="K11" s="15" t="s">
        <v>50</v>
      </c>
      <c r="L11" s="15" t="s">
        <v>48</v>
      </c>
      <c r="M11" s="16" t="s">
        <v>1</v>
      </c>
    </row>
    <row r="12" spans="2:13" ht="21" customHeight="1" thickTop="1" x14ac:dyDescent="0.15">
      <c r="B12" s="643" t="s">
        <v>766</v>
      </c>
      <c r="C12" s="665" t="s">
        <v>3</v>
      </c>
      <c r="D12" s="689" t="s">
        <v>211</v>
      </c>
      <c r="E12" s="625" t="s">
        <v>33</v>
      </c>
      <c r="F12" s="626"/>
      <c r="G12" s="665" t="s">
        <v>252</v>
      </c>
      <c r="H12" s="81">
        <v>0.5</v>
      </c>
      <c r="I12" s="236"/>
      <c r="J12" s="692" t="str">
        <f>IF(AND(I12="",I13="",I14="",I15="",I16=""),"",IF(OR(I12="",I13="",I14="",I15="",I16=""),"全て選択してください。",IF(LEFT(I12)+LEFT(I13)+LEFT(I14)+LEFT(I15)+LEFT(I16)=4,LEFT(I12)*H12+LEFT(I13)*H13+LEFT(I14)*H14+LEFT(I15)*H15+LEFT(I16)*H16,"合計4件にしてください")))</f>
        <v/>
      </c>
      <c r="K12" s="695"/>
      <c r="L12" s="698"/>
      <c r="M12" s="579"/>
    </row>
    <row r="13" spans="2:13" ht="21" customHeight="1" x14ac:dyDescent="0.15">
      <c r="B13" s="644"/>
      <c r="C13" s="649"/>
      <c r="D13" s="690"/>
      <c r="E13" s="629" t="s">
        <v>53</v>
      </c>
      <c r="F13" s="630"/>
      <c r="G13" s="649"/>
      <c r="H13" s="82">
        <v>0.4</v>
      </c>
      <c r="I13" s="237"/>
      <c r="J13" s="693"/>
      <c r="K13" s="696"/>
      <c r="L13" s="698"/>
      <c r="M13" s="579"/>
    </row>
    <row r="14" spans="2:13" ht="21" customHeight="1" x14ac:dyDescent="0.15">
      <c r="B14" s="644"/>
      <c r="C14" s="649"/>
      <c r="D14" s="690"/>
      <c r="E14" s="629" t="s">
        <v>54</v>
      </c>
      <c r="F14" s="630"/>
      <c r="G14" s="649"/>
      <c r="H14" s="82">
        <v>0.3</v>
      </c>
      <c r="I14" s="237"/>
      <c r="J14" s="693"/>
      <c r="K14" s="696"/>
      <c r="L14" s="698"/>
      <c r="M14" s="579"/>
    </row>
    <row r="15" spans="2:13" ht="21" customHeight="1" x14ac:dyDescent="0.15">
      <c r="B15" s="644"/>
      <c r="C15" s="649"/>
      <c r="D15" s="690"/>
      <c r="E15" s="629" t="s">
        <v>55</v>
      </c>
      <c r="F15" s="630"/>
      <c r="G15" s="649"/>
      <c r="H15" s="82">
        <v>0.2</v>
      </c>
      <c r="I15" s="238"/>
      <c r="J15" s="693"/>
      <c r="K15" s="696"/>
      <c r="L15" s="698"/>
      <c r="M15" s="579"/>
    </row>
    <row r="16" spans="2:13" ht="21" customHeight="1" x14ac:dyDescent="0.15">
      <c r="B16" s="644"/>
      <c r="C16" s="688"/>
      <c r="D16" s="691"/>
      <c r="E16" s="713" t="s">
        <v>244</v>
      </c>
      <c r="F16" s="714"/>
      <c r="G16" s="688"/>
      <c r="H16" s="95">
        <v>0</v>
      </c>
      <c r="I16" s="239"/>
      <c r="J16" s="694"/>
      <c r="K16" s="697"/>
      <c r="L16" s="698"/>
      <c r="M16" s="579"/>
    </row>
    <row r="17" spans="2:13" ht="21" customHeight="1" x14ac:dyDescent="0.15">
      <c r="B17" s="644"/>
      <c r="C17" s="618" t="s">
        <v>34</v>
      </c>
      <c r="D17" s="716" t="s">
        <v>28</v>
      </c>
      <c r="E17" s="589" t="s">
        <v>35</v>
      </c>
      <c r="F17" s="590"/>
      <c r="G17" s="665" t="s">
        <v>36</v>
      </c>
      <c r="H17" s="109">
        <v>2</v>
      </c>
      <c r="I17" s="717"/>
      <c r="J17" s="640" t="str">
        <f>IF(I17&gt;=100,2,IF(AND(80&lt;=I17,I17&lt;100),1.5,IF(AND(60&lt;=I17,I17&lt;80),1,IF(AND(40&lt;=I17,I17&lt;60),0.5,IF(I17="","",0)))))</f>
        <v/>
      </c>
      <c r="K17" s="719"/>
      <c r="L17" s="721"/>
      <c r="M17" s="723"/>
    </row>
    <row r="18" spans="2:13" ht="21" customHeight="1" x14ac:dyDescent="0.15">
      <c r="B18" s="644"/>
      <c r="C18" s="618"/>
      <c r="D18" s="716"/>
      <c r="E18" s="629" t="s">
        <v>37</v>
      </c>
      <c r="F18" s="674"/>
      <c r="G18" s="711"/>
      <c r="H18" s="107">
        <v>1.5</v>
      </c>
      <c r="I18" s="718"/>
      <c r="J18" s="633"/>
      <c r="K18" s="720"/>
      <c r="L18" s="722"/>
      <c r="M18" s="724"/>
    </row>
    <row r="19" spans="2:13" ht="21" customHeight="1" x14ac:dyDescent="0.15">
      <c r="B19" s="644"/>
      <c r="C19" s="618"/>
      <c r="D19" s="716"/>
      <c r="E19" s="629" t="s">
        <v>38</v>
      </c>
      <c r="F19" s="674"/>
      <c r="G19" s="711"/>
      <c r="H19" s="107">
        <v>1</v>
      </c>
      <c r="I19" s="718"/>
      <c r="J19" s="633"/>
      <c r="K19" s="720"/>
      <c r="L19" s="722"/>
      <c r="M19" s="724"/>
    </row>
    <row r="20" spans="2:13" ht="21" customHeight="1" x14ac:dyDescent="0.15">
      <c r="B20" s="644"/>
      <c r="C20" s="618"/>
      <c r="D20" s="716"/>
      <c r="E20" s="629" t="s">
        <v>39</v>
      </c>
      <c r="F20" s="674"/>
      <c r="G20" s="711"/>
      <c r="H20" s="107">
        <v>0.5</v>
      </c>
      <c r="I20" s="718"/>
      <c r="J20" s="633"/>
      <c r="K20" s="720"/>
      <c r="L20" s="722"/>
      <c r="M20" s="724"/>
    </row>
    <row r="21" spans="2:13" ht="21" customHeight="1" thickBot="1" x14ac:dyDescent="0.2">
      <c r="B21" s="454"/>
      <c r="C21" s="715"/>
      <c r="D21" s="689"/>
      <c r="E21" s="675" t="s">
        <v>40</v>
      </c>
      <c r="F21" s="676"/>
      <c r="G21" s="711"/>
      <c r="H21" s="114">
        <v>0</v>
      </c>
      <c r="I21" s="718"/>
      <c r="J21" s="633"/>
      <c r="K21" s="720"/>
      <c r="L21" s="722"/>
      <c r="M21" s="724"/>
    </row>
    <row r="22" spans="2:13" ht="21" customHeight="1" thickTop="1" x14ac:dyDescent="0.15">
      <c r="B22" s="643" t="s">
        <v>520</v>
      </c>
      <c r="C22" s="69" t="s">
        <v>210</v>
      </c>
      <c r="D22" s="67" t="s">
        <v>68</v>
      </c>
      <c r="E22" s="701" t="s">
        <v>223</v>
      </c>
      <c r="F22" s="702"/>
      <c r="G22" s="702"/>
      <c r="H22" s="703"/>
      <c r="I22" s="704"/>
      <c r="J22" s="705"/>
      <c r="K22" s="70"/>
      <c r="L22" s="71"/>
      <c r="M22" s="72"/>
    </row>
    <row r="23" spans="2:13" ht="21" customHeight="1" x14ac:dyDescent="0.15">
      <c r="B23" s="699"/>
      <c r="C23" s="665" t="s">
        <v>63</v>
      </c>
      <c r="D23" s="689" t="s">
        <v>32</v>
      </c>
      <c r="E23" s="706" t="s">
        <v>214</v>
      </c>
      <c r="F23" s="74" t="s">
        <v>33</v>
      </c>
      <c r="G23" s="665" t="s">
        <v>253</v>
      </c>
      <c r="H23" s="79">
        <v>2</v>
      </c>
      <c r="I23" s="241"/>
      <c r="J23" s="692" t="str">
        <f>IF(AND(I23="",I24="",I25="",I26="",I27="",I28="",I29="",I30="",I31=""),"",IF(OR(I23="",I24="",I25="",I26="",I27="",I28="",I29="",I30="",I31=""),"全ての項目を選択してください。",IF(LEFT(I23)+LEFT(I24)+LEFT(I25)+LEFT(I26)+LEFT(I27)+LEFT(I28)+LEFT(I29)+LEFT(I30)+LEFT(I31)=2,LEFT(I23)*H23+LEFT(I24)*H24+LEFT(I25)*H25+LEFT(I26)*H26+LEFT(I27)*H27+LEFT(I28)*H28+LEFT(I29)*H29+LEFT(I30)*H30+LEFT(I31)*H31,"合計2件にしてください")))</f>
        <v/>
      </c>
      <c r="K23" s="695"/>
      <c r="L23" s="710"/>
      <c r="M23" s="578"/>
    </row>
    <row r="24" spans="2:13" ht="21" customHeight="1" x14ac:dyDescent="0.15">
      <c r="B24" s="699"/>
      <c r="C24" s="649"/>
      <c r="D24" s="690"/>
      <c r="E24" s="707"/>
      <c r="F24" s="73" t="s">
        <v>53</v>
      </c>
      <c r="G24" s="649"/>
      <c r="H24" s="80">
        <v>1.5</v>
      </c>
      <c r="I24" s="242"/>
      <c r="J24" s="693"/>
      <c r="K24" s="696"/>
      <c r="L24" s="698"/>
      <c r="M24" s="579"/>
    </row>
    <row r="25" spans="2:13" ht="21" customHeight="1" x14ac:dyDescent="0.15">
      <c r="B25" s="699"/>
      <c r="C25" s="649"/>
      <c r="D25" s="690"/>
      <c r="E25" s="707"/>
      <c r="F25" s="73" t="s">
        <v>54</v>
      </c>
      <c r="G25" s="649"/>
      <c r="H25" s="80">
        <v>1</v>
      </c>
      <c r="I25" s="242"/>
      <c r="J25" s="693"/>
      <c r="K25" s="696"/>
      <c r="L25" s="698"/>
      <c r="M25" s="579"/>
    </row>
    <row r="26" spans="2:13" ht="21" customHeight="1" x14ac:dyDescent="0.15">
      <c r="B26" s="699"/>
      <c r="C26" s="649"/>
      <c r="D26" s="690"/>
      <c r="E26" s="707"/>
      <c r="F26" s="73" t="s">
        <v>55</v>
      </c>
      <c r="G26" s="649"/>
      <c r="H26" s="80">
        <v>0.5</v>
      </c>
      <c r="I26" s="242"/>
      <c r="J26" s="693"/>
      <c r="K26" s="696"/>
      <c r="L26" s="698"/>
      <c r="M26" s="579"/>
    </row>
    <row r="27" spans="2:13" ht="21" customHeight="1" x14ac:dyDescent="0.15">
      <c r="B27" s="699"/>
      <c r="C27" s="649"/>
      <c r="D27" s="690"/>
      <c r="E27" s="725" t="s">
        <v>215</v>
      </c>
      <c r="F27" s="73" t="s">
        <v>33</v>
      </c>
      <c r="G27" s="649"/>
      <c r="H27" s="80">
        <v>1</v>
      </c>
      <c r="I27" s="242"/>
      <c r="J27" s="693"/>
      <c r="K27" s="708"/>
      <c r="L27" s="711"/>
      <c r="M27" s="580"/>
    </row>
    <row r="28" spans="2:13" ht="21" customHeight="1" x14ac:dyDescent="0.15">
      <c r="B28" s="699"/>
      <c r="C28" s="649"/>
      <c r="D28" s="690"/>
      <c r="E28" s="726"/>
      <c r="F28" s="73" t="s">
        <v>53</v>
      </c>
      <c r="G28" s="649"/>
      <c r="H28" s="80">
        <v>0.75</v>
      </c>
      <c r="I28" s="242"/>
      <c r="J28" s="693"/>
      <c r="K28" s="708"/>
      <c r="L28" s="711"/>
      <c r="M28" s="580"/>
    </row>
    <row r="29" spans="2:13" ht="21" customHeight="1" x14ac:dyDescent="0.15">
      <c r="B29" s="699"/>
      <c r="C29" s="649"/>
      <c r="D29" s="690"/>
      <c r="E29" s="726"/>
      <c r="F29" s="73" t="s">
        <v>54</v>
      </c>
      <c r="G29" s="649"/>
      <c r="H29" s="80">
        <v>0.5</v>
      </c>
      <c r="I29" s="242"/>
      <c r="J29" s="693"/>
      <c r="K29" s="708"/>
      <c r="L29" s="711"/>
      <c r="M29" s="580"/>
    </row>
    <row r="30" spans="2:13" ht="21" customHeight="1" x14ac:dyDescent="0.15">
      <c r="B30" s="699"/>
      <c r="C30" s="649"/>
      <c r="D30" s="690"/>
      <c r="E30" s="727"/>
      <c r="F30" s="73" t="s">
        <v>55</v>
      </c>
      <c r="G30" s="649"/>
      <c r="H30" s="80">
        <v>0.25</v>
      </c>
      <c r="I30" s="242"/>
      <c r="J30" s="693"/>
      <c r="K30" s="708"/>
      <c r="L30" s="711"/>
      <c r="M30" s="580"/>
    </row>
    <row r="31" spans="2:13" ht="21" customHeight="1" x14ac:dyDescent="0.15">
      <c r="B31" s="699"/>
      <c r="C31" s="688"/>
      <c r="D31" s="691"/>
      <c r="E31" s="728" t="s">
        <v>245</v>
      </c>
      <c r="F31" s="729"/>
      <c r="G31" s="688"/>
      <c r="H31" s="95">
        <v>0</v>
      </c>
      <c r="I31" s="243"/>
      <c r="J31" s="694"/>
      <c r="K31" s="709"/>
      <c r="L31" s="712"/>
      <c r="M31" s="581"/>
    </row>
    <row r="32" spans="2:13" ht="21" customHeight="1" x14ac:dyDescent="0.15">
      <c r="B32" s="699"/>
      <c r="C32" s="663" t="s">
        <v>687</v>
      </c>
      <c r="D32" s="731" t="s">
        <v>42</v>
      </c>
      <c r="E32" s="625" t="s">
        <v>217</v>
      </c>
      <c r="F32" s="681"/>
      <c r="G32" s="19" t="s">
        <v>30</v>
      </c>
      <c r="H32" s="109">
        <v>3</v>
      </c>
      <c r="I32" s="669"/>
      <c r="J32" s="640" t="str">
        <f>IF(I32="","",IF(I32=G32,H32,H33))</f>
        <v/>
      </c>
      <c r="K32" s="670"/>
      <c r="L32" s="612"/>
      <c r="M32" s="582"/>
    </row>
    <row r="33" spans="2:13" ht="21" customHeight="1" thickBot="1" x14ac:dyDescent="0.2">
      <c r="B33" s="700"/>
      <c r="C33" s="730"/>
      <c r="D33" s="732"/>
      <c r="E33" s="604" t="s">
        <v>218</v>
      </c>
      <c r="F33" s="605"/>
      <c r="G33" s="77" t="s">
        <v>41</v>
      </c>
      <c r="H33" s="112">
        <v>0</v>
      </c>
      <c r="I33" s="660"/>
      <c r="J33" s="633"/>
      <c r="K33" s="636"/>
      <c r="L33" s="613"/>
      <c r="M33" s="583"/>
    </row>
    <row r="34" spans="2:13" ht="27" customHeight="1" thickTop="1" x14ac:dyDescent="0.15">
      <c r="B34" s="643" t="s">
        <v>222</v>
      </c>
      <c r="C34" s="664" t="s">
        <v>43</v>
      </c>
      <c r="D34" s="666" t="s">
        <v>44</v>
      </c>
      <c r="E34" s="677" t="s">
        <v>524</v>
      </c>
      <c r="F34" s="678"/>
      <c r="G34" s="78" t="s">
        <v>29</v>
      </c>
      <c r="H34" s="113">
        <v>1</v>
      </c>
      <c r="I34" s="662"/>
      <c r="J34" s="632" t="str">
        <f>IF(I34="","",IF(I34=G34,H34,H35))</f>
        <v/>
      </c>
      <c r="K34" s="635"/>
      <c r="L34" s="638"/>
      <c r="M34" s="687"/>
    </row>
    <row r="35" spans="2:13" ht="21" customHeight="1" x14ac:dyDescent="0.15">
      <c r="B35" s="644"/>
      <c r="C35" s="665"/>
      <c r="D35" s="652"/>
      <c r="E35" s="679" t="s">
        <v>221</v>
      </c>
      <c r="F35" s="680"/>
      <c r="G35" s="77" t="s">
        <v>31</v>
      </c>
      <c r="H35" s="114">
        <v>0</v>
      </c>
      <c r="I35" s="661"/>
      <c r="J35" s="641"/>
      <c r="K35" s="671"/>
      <c r="L35" s="631"/>
      <c r="M35" s="642"/>
    </row>
    <row r="36" spans="2:13" ht="27" customHeight="1" x14ac:dyDescent="0.15">
      <c r="B36" s="644"/>
      <c r="C36" s="663" t="s">
        <v>216</v>
      </c>
      <c r="D36" s="667" t="s">
        <v>44</v>
      </c>
      <c r="E36" s="625" t="s">
        <v>566</v>
      </c>
      <c r="F36" s="681"/>
      <c r="G36" s="19" t="s">
        <v>30</v>
      </c>
      <c r="H36" s="109">
        <v>1</v>
      </c>
      <c r="I36" s="669"/>
      <c r="J36" s="640" t="str">
        <f>IF(I36="","",IF(I36=G36,H36,H37))</f>
        <v/>
      </c>
      <c r="K36" s="670"/>
      <c r="L36" s="612"/>
      <c r="M36" s="582"/>
    </row>
    <row r="37" spans="2:13" ht="21" customHeight="1" x14ac:dyDescent="0.15">
      <c r="B37" s="644"/>
      <c r="C37" s="663"/>
      <c r="D37" s="668"/>
      <c r="E37" s="682" t="s">
        <v>221</v>
      </c>
      <c r="F37" s="683"/>
      <c r="G37" s="76" t="s">
        <v>41</v>
      </c>
      <c r="H37" s="108">
        <v>0</v>
      </c>
      <c r="I37" s="661"/>
      <c r="J37" s="641"/>
      <c r="K37" s="671"/>
      <c r="L37" s="631"/>
      <c r="M37" s="642"/>
    </row>
    <row r="38" spans="2:13" ht="21" customHeight="1" x14ac:dyDescent="0.15">
      <c r="B38" s="644"/>
      <c r="C38" s="663" t="s">
        <v>49</v>
      </c>
      <c r="D38" s="667" t="s">
        <v>44</v>
      </c>
      <c r="E38" s="625" t="s">
        <v>220</v>
      </c>
      <c r="F38" s="681"/>
      <c r="G38" s="19" t="s">
        <v>30</v>
      </c>
      <c r="H38" s="109">
        <v>1</v>
      </c>
      <c r="I38" s="669"/>
      <c r="J38" s="640" t="str">
        <f>IF(I38="","",IF(I38=G38,H38,H39))</f>
        <v/>
      </c>
      <c r="K38" s="670"/>
      <c r="L38" s="612"/>
      <c r="M38" s="582"/>
    </row>
    <row r="39" spans="2:13" ht="21" customHeight="1" x14ac:dyDescent="0.15">
      <c r="B39" s="644"/>
      <c r="C39" s="663"/>
      <c r="D39" s="668"/>
      <c r="E39" s="682" t="s">
        <v>219</v>
      </c>
      <c r="F39" s="683"/>
      <c r="G39" s="76" t="s">
        <v>41</v>
      </c>
      <c r="H39" s="108">
        <v>0</v>
      </c>
      <c r="I39" s="661"/>
      <c r="J39" s="641"/>
      <c r="K39" s="671"/>
      <c r="L39" s="631"/>
      <c r="M39" s="642"/>
    </row>
    <row r="40" spans="2:13" ht="21" customHeight="1" x14ac:dyDescent="0.15">
      <c r="B40" s="644"/>
      <c r="C40" s="663" t="s">
        <v>521</v>
      </c>
      <c r="D40" s="667" t="s">
        <v>44</v>
      </c>
      <c r="E40" s="625" t="s">
        <v>299</v>
      </c>
      <c r="F40" s="681"/>
      <c r="G40" s="19" t="s">
        <v>30</v>
      </c>
      <c r="H40" s="109">
        <v>1</v>
      </c>
      <c r="I40" s="669"/>
      <c r="J40" s="640" t="str">
        <f>IF(I40="","",IF(I40=G40,H40,H41))</f>
        <v/>
      </c>
      <c r="K40" s="670"/>
      <c r="L40" s="612"/>
      <c r="M40" s="582"/>
    </row>
    <row r="41" spans="2:13" ht="21" customHeight="1" x14ac:dyDescent="0.15">
      <c r="B41" s="644"/>
      <c r="C41" s="663"/>
      <c r="D41" s="668"/>
      <c r="E41" s="682" t="s">
        <v>300</v>
      </c>
      <c r="F41" s="683"/>
      <c r="G41" s="76" t="s">
        <v>41</v>
      </c>
      <c r="H41" s="108">
        <v>0</v>
      </c>
      <c r="I41" s="661"/>
      <c r="J41" s="641"/>
      <c r="K41" s="671"/>
      <c r="L41" s="631"/>
      <c r="M41" s="642"/>
    </row>
    <row r="42" spans="2:13" ht="21" customHeight="1" x14ac:dyDescent="0.15">
      <c r="B42" s="644"/>
      <c r="C42" s="649" t="s">
        <v>301</v>
      </c>
      <c r="D42" s="652" t="s">
        <v>44</v>
      </c>
      <c r="E42" s="625" t="s">
        <v>302</v>
      </c>
      <c r="F42" s="626"/>
      <c r="G42" s="124" t="s">
        <v>30</v>
      </c>
      <c r="H42" s="107">
        <v>1</v>
      </c>
      <c r="I42" s="660"/>
      <c r="J42" s="633" t="str">
        <f>IF(I42="","",IF(I42=G42,H42,H43))</f>
        <v/>
      </c>
      <c r="K42" s="636"/>
      <c r="L42" s="613"/>
      <c r="M42" s="583"/>
    </row>
    <row r="43" spans="2:13" ht="21" customHeight="1" thickBot="1" x14ac:dyDescent="0.2">
      <c r="B43" s="644"/>
      <c r="C43" s="649"/>
      <c r="D43" s="652"/>
      <c r="E43" s="682" t="s">
        <v>567</v>
      </c>
      <c r="F43" s="760"/>
      <c r="G43" s="76" t="s">
        <v>41</v>
      </c>
      <c r="H43" s="108">
        <v>0</v>
      </c>
      <c r="I43" s="661"/>
      <c r="J43" s="641"/>
      <c r="K43" s="671"/>
      <c r="L43" s="631"/>
      <c r="M43" s="642"/>
    </row>
    <row r="44" spans="2:13" ht="21" customHeight="1" thickTop="1" x14ac:dyDescent="0.15">
      <c r="B44" s="645" t="s">
        <v>239</v>
      </c>
      <c r="C44" s="648" t="s">
        <v>525</v>
      </c>
      <c r="D44" s="651" t="s">
        <v>240</v>
      </c>
      <c r="E44" s="648" t="s">
        <v>242</v>
      </c>
      <c r="F44" s="96" t="s">
        <v>236</v>
      </c>
      <c r="G44" s="654" t="s">
        <v>241</v>
      </c>
      <c r="H44" s="97">
        <v>0</v>
      </c>
      <c r="I44" s="657"/>
      <c r="J44" s="632" t="str">
        <f>IF(I44="","",IF(I44=F44,H44,IF(I44=F45,H45,IF(I44=F46,H46,IF(I44=F47,H47)))))</f>
        <v/>
      </c>
      <c r="K44" s="635"/>
      <c r="L44" s="638"/>
      <c r="M44" s="687"/>
    </row>
    <row r="45" spans="2:13" ht="21" customHeight="1" x14ac:dyDescent="0.15">
      <c r="B45" s="646"/>
      <c r="C45" s="649"/>
      <c r="D45" s="652"/>
      <c r="E45" s="649"/>
      <c r="F45" s="98" t="s">
        <v>237</v>
      </c>
      <c r="G45" s="655"/>
      <c r="H45" s="99">
        <v>-2</v>
      </c>
      <c r="I45" s="658"/>
      <c r="J45" s="633"/>
      <c r="K45" s="636"/>
      <c r="L45" s="613"/>
      <c r="M45" s="583"/>
    </row>
    <row r="46" spans="2:13" ht="21" customHeight="1" x14ac:dyDescent="0.15">
      <c r="B46" s="646"/>
      <c r="C46" s="649"/>
      <c r="D46" s="652"/>
      <c r="E46" s="649"/>
      <c r="F46" s="98" t="s">
        <v>238</v>
      </c>
      <c r="G46" s="655"/>
      <c r="H46" s="99">
        <v>-4</v>
      </c>
      <c r="I46" s="658"/>
      <c r="J46" s="633"/>
      <c r="K46" s="636"/>
      <c r="L46" s="613"/>
      <c r="M46" s="583"/>
    </row>
    <row r="47" spans="2:13" ht="21" customHeight="1" thickBot="1" x14ac:dyDescent="0.2">
      <c r="B47" s="647"/>
      <c r="C47" s="650"/>
      <c r="D47" s="653"/>
      <c r="E47" s="650"/>
      <c r="F47" s="100" t="s">
        <v>251</v>
      </c>
      <c r="G47" s="656"/>
      <c r="H47" s="101">
        <v>-6</v>
      </c>
      <c r="I47" s="659"/>
      <c r="J47" s="634"/>
      <c r="K47" s="637"/>
      <c r="L47" s="639"/>
      <c r="M47" s="737"/>
    </row>
    <row r="48" spans="2:13" ht="21" customHeight="1" thickTop="1" x14ac:dyDescent="0.15">
      <c r="B48" s="757" t="s">
        <v>45</v>
      </c>
      <c r="C48" s="738" t="s">
        <v>46</v>
      </c>
      <c r="D48" s="739"/>
      <c r="E48" s="739"/>
      <c r="F48" s="739"/>
      <c r="G48" s="740"/>
      <c r="H48" s="102">
        <f>SUM(H12*4,H17)</f>
        <v>4</v>
      </c>
      <c r="I48" s="22"/>
      <c r="J48" s="394" t="str">
        <f>IF(AND(J12="",J17=""),"",IF(OR(J12="",NOT(ISNUMBER(J12)),J17=""),"×",SUM(J12:J21)))</f>
        <v/>
      </c>
      <c r="K48" s="28"/>
      <c r="L48" s="29"/>
      <c r="M48" s="30"/>
    </row>
    <row r="49" spans="1:13" ht="21" customHeight="1" x14ac:dyDescent="0.15">
      <c r="B49" s="584"/>
      <c r="C49" s="741" t="s">
        <v>47</v>
      </c>
      <c r="D49" s="742"/>
      <c r="E49" s="742"/>
      <c r="F49" s="742"/>
      <c r="G49" s="743"/>
      <c r="H49" s="103">
        <f>SUM(H23*2,H32)</f>
        <v>7</v>
      </c>
      <c r="I49" s="23"/>
      <c r="J49" s="395" t="str">
        <f>IF(AND(J23="",J32=""),"",IF(OR(J23="",NOT(ISNUMBER(J23)),J32=""),"×",SUM(J23:J33)))</f>
        <v/>
      </c>
      <c r="K49" s="31"/>
      <c r="L49" s="32"/>
      <c r="M49" s="33"/>
    </row>
    <row r="50" spans="1:13" ht="21" customHeight="1" x14ac:dyDescent="0.15">
      <c r="B50" s="758"/>
      <c r="C50" s="744" t="s">
        <v>229</v>
      </c>
      <c r="D50" s="745"/>
      <c r="E50" s="745"/>
      <c r="F50" s="745"/>
      <c r="G50" s="746"/>
      <c r="H50" s="447">
        <f>SUM(H34:H43)</f>
        <v>5</v>
      </c>
      <c r="I50" s="90"/>
      <c r="J50" s="396" t="str">
        <f>IF(AND(J34="",J36="",J38="",J40="",J42=""),"",IF(OR(J34="",J36="",J38="",J40="",J42=""),"×",SUM(J34:J43)))</f>
        <v/>
      </c>
      <c r="K50" s="91"/>
      <c r="L50" s="92"/>
      <c r="M50" s="93"/>
    </row>
    <row r="51" spans="1:13" ht="21" customHeight="1" thickBot="1" x14ac:dyDescent="0.2">
      <c r="B51" s="759"/>
      <c r="C51" s="747" t="s">
        <v>243</v>
      </c>
      <c r="D51" s="748"/>
      <c r="E51" s="748"/>
      <c r="F51" s="748"/>
      <c r="G51" s="749"/>
      <c r="H51" s="106">
        <f>SUM(H44)</f>
        <v>0</v>
      </c>
      <c r="I51" s="24"/>
      <c r="J51" s="397" t="str">
        <f>IF(AND(J44=""),"",IF(OR(J44=""),"×",SUM(J44)))</f>
        <v/>
      </c>
      <c r="K51" s="34"/>
      <c r="L51" s="35"/>
      <c r="M51" s="36"/>
    </row>
    <row r="52" spans="1:13" ht="21" customHeight="1" thickTop="1" thickBot="1" x14ac:dyDescent="0.2">
      <c r="B52" s="25" t="s">
        <v>51</v>
      </c>
      <c r="C52" s="684" t="s">
        <v>254</v>
      </c>
      <c r="D52" s="685"/>
      <c r="E52" s="685"/>
      <c r="F52" s="685"/>
      <c r="G52" s="686"/>
      <c r="H52" s="448">
        <f>ROUND((SUM(H48:H50)*10/30),3)</f>
        <v>5.3330000000000002</v>
      </c>
      <c r="I52" s="26"/>
      <c r="J52" s="398" t="str">
        <f>IF(AND(J48="",J49="",J50="",J51=""),"",IF(OR(J48="×",J49="×",J50="×",J51="×",J48="",J49="",J50="",J51="",C4="",C5="",J4="",J5="",J6=""),"×",ROUND((SUM(J48:J51)*10/30),3)))</f>
        <v/>
      </c>
      <c r="K52" s="37"/>
      <c r="L52" s="38"/>
      <c r="M52" s="39"/>
    </row>
    <row r="53" spans="1:13" ht="9" customHeight="1" thickBot="1" x14ac:dyDescent="0.2">
      <c r="H53" s="83"/>
      <c r="J53" s="84"/>
    </row>
    <row r="54" spans="1:13" s="3" customFormat="1" ht="13.5" customHeight="1" thickTop="1" x14ac:dyDescent="0.15">
      <c r="A54" s="62"/>
      <c r="B54" s="750" t="s">
        <v>431</v>
      </c>
      <c r="C54" s="751"/>
      <c r="D54" s="279"/>
      <c r="E54" s="279"/>
      <c r="F54" s="279"/>
      <c r="G54" s="279"/>
      <c r="H54" s="279"/>
      <c r="I54" s="279"/>
      <c r="J54" s="280"/>
      <c r="K54" s="752"/>
      <c r="L54" s="752"/>
      <c r="M54" s="753"/>
    </row>
    <row r="55" spans="1:13" s="3" customFormat="1" ht="13.5" customHeight="1" x14ac:dyDescent="0.15">
      <c r="B55" s="274" t="s">
        <v>528</v>
      </c>
      <c r="C55" s="754" t="s">
        <v>551</v>
      </c>
      <c r="D55" s="754"/>
      <c r="E55" s="754"/>
      <c r="F55" s="754"/>
      <c r="G55" s="754"/>
      <c r="H55" s="754"/>
      <c r="I55" s="754"/>
      <c r="J55" s="278"/>
      <c r="K55" s="210"/>
      <c r="L55" s="210"/>
      <c r="M55" s="281"/>
    </row>
    <row r="56" spans="1:13" s="3" customFormat="1" ht="13.5" customHeight="1" x14ac:dyDescent="0.15">
      <c r="B56" s="274" t="s">
        <v>526</v>
      </c>
      <c r="C56" s="282" t="s">
        <v>489</v>
      </c>
      <c r="D56" s="755" t="s">
        <v>582</v>
      </c>
      <c r="E56" s="755"/>
      <c r="F56" s="755"/>
      <c r="G56" s="283" t="s">
        <v>489</v>
      </c>
      <c r="H56" s="755" t="s">
        <v>532</v>
      </c>
      <c r="I56" s="755"/>
      <c r="J56" s="755"/>
      <c r="K56" s="755"/>
      <c r="L56" s="755"/>
      <c r="M56" s="756"/>
    </row>
    <row r="57" spans="1:13" ht="13.5" customHeight="1" x14ac:dyDescent="0.15">
      <c r="B57" s="274" t="s">
        <v>533</v>
      </c>
      <c r="C57" s="733" t="s">
        <v>534</v>
      </c>
      <c r="D57" s="733"/>
      <c r="E57" s="733"/>
      <c r="F57" s="733"/>
      <c r="G57" s="733"/>
      <c r="H57" s="733"/>
      <c r="I57" s="733"/>
      <c r="J57" s="733"/>
      <c r="K57" s="733"/>
      <c r="L57" s="733"/>
      <c r="M57" s="734"/>
    </row>
    <row r="58" spans="1:13" ht="14.25" thickBot="1" x14ac:dyDescent="0.2">
      <c r="B58" s="284" t="s">
        <v>535</v>
      </c>
      <c r="C58" s="735" t="s">
        <v>536</v>
      </c>
      <c r="D58" s="735"/>
      <c r="E58" s="735"/>
      <c r="F58" s="735"/>
      <c r="G58" s="735"/>
      <c r="H58" s="735"/>
      <c r="I58" s="735"/>
      <c r="J58" s="735"/>
      <c r="K58" s="735"/>
      <c r="L58" s="735"/>
      <c r="M58" s="736"/>
    </row>
    <row r="59" spans="1:13" ht="14.25" thickTop="1" x14ac:dyDescent="0.15">
      <c r="B59" s="27"/>
      <c r="C59" s="62"/>
      <c r="D59" s="62"/>
      <c r="E59" s="62"/>
      <c r="F59" s="62"/>
      <c r="G59" s="62"/>
      <c r="H59" s="62"/>
      <c r="I59" s="62"/>
      <c r="J59" s="62"/>
      <c r="K59" s="62"/>
      <c r="L59" s="52"/>
      <c r="M59" s="52"/>
    </row>
    <row r="60" spans="1:13" x14ac:dyDescent="0.15">
      <c r="B60" s="27"/>
      <c r="C60" s="62"/>
      <c r="D60" s="62"/>
      <c r="E60" s="62"/>
      <c r="F60" s="62"/>
      <c r="G60" s="62"/>
      <c r="H60" s="62"/>
      <c r="I60" s="62"/>
      <c r="J60" s="62"/>
      <c r="K60" s="62"/>
      <c r="L60" s="52"/>
      <c r="M60" s="52"/>
    </row>
    <row r="61" spans="1:13" x14ac:dyDescent="0.15">
      <c r="B61" s="27"/>
      <c r="C61" s="62"/>
      <c r="D61" s="62"/>
      <c r="E61" s="62"/>
      <c r="F61" s="62"/>
      <c r="G61" s="62"/>
      <c r="H61" s="62"/>
      <c r="I61" s="62"/>
      <c r="J61" s="62"/>
      <c r="K61" s="62"/>
      <c r="L61" s="52"/>
      <c r="M61" s="52"/>
    </row>
    <row r="62" spans="1:13" s="3" customFormat="1" ht="13.5" customHeight="1" x14ac:dyDescent="0.15">
      <c r="A62"/>
      <c r="B62" s="27"/>
      <c r="C62" s="672"/>
      <c r="D62" s="672"/>
      <c r="E62" s="672"/>
      <c r="F62" s="672"/>
      <c r="G62" s="672"/>
      <c r="H62" s="672"/>
      <c r="I62" s="672"/>
      <c r="J62" s="672"/>
      <c r="K62" s="672"/>
      <c r="L62" s="673"/>
      <c r="M62" s="673"/>
    </row>
    <row r="65" spans="2:12" x14ac:dyDescent="0.15">
      <c r="B65" s="65" t="s">
        <v>205</v>
      </c>
      <c r="C65" s="66"/>
      <c r="D65" s="3"/>
      <c r="E65" s="3"/>
      <c r="F65" s="3"/>
      <c r="G65" s="3"/>
      <c r="H65" s="3"/>
      <c r="I65" s="3"/>
      <c r="J65" s="3"/>
      <c r="K65" s="3"/>
      <c r="L65" s="3"/>
    </row>
    <row r="66" spans="2:12" x14ac:dyDescent="0.15">
      <c r="B66" s="3"/>
      <c r="C66" s="60" t="s">
        <v>141</v>
      </c>
      <c r="D66" s="3"/>
      <c r="E66" s="3"/>
      <c r="F66" s="3"/>
      <c r="G66" s="3"/>
      <c r="H66" s="3"/>
      <c r="I66" s="3"/>
      <c r="J66" s="3"/>
      <c r="K66" s="3"/>
      <c r="L66" s="3"/>
    </row>
    <row r="67" spans="2:12" x14ac:dyDescent="0.15">
      <c r="B67" s="3"/>
      <c r="C67" s="60" t="s">
        <v>142</v>
      </c>
      <c r="D67" s="3"/>
      <c r="E67" s="3"/>
      <c r="F67" s="3"/>
      <c r="G67" s="3"/>
      <c r="H67" s="3"/>
      <c r="I67" s="3"/>
      <c r="J67" s="3"/>
      <c r="K67" s="3"/>
      <c r="L67" s="3"/>
    </row>
    <row r="68" spans="2:12" x14ac:dyDescent="0.15">
      <c r="B68" s="3"/>
      <c r="C68" s="61" t="s">
        <v>138</v>
      </c>
      <c r="D68" s="3"/>
      <c r="E68" s="3"/>
      <c r="F68" s="3"/>
      <c r="G68" s="3"/>
      <c r="H68" s="3"/>
      <c r="I68" s="3"/>
      <c r="J68" s="3"/>
      <c r="K68" s="3"/>
      <c r="L68" s="3"/>
    </row>
    <row r="69" spans="2:12" x14ac:dyDescent="0.15">
      <c r="B69" s="3"/>
      <c r="C69" s="61" t="s">
        <v>187</v>
      </c>
      <c r="D69" s="3"/>
      <c r="E69" s="3"/>
      <c r="F69" s="3"/>
      <c r="G69" s="3"/>
      <c r="H69" s="3"/>
      <c r="I69" s="3"/>
      <c r="J69" s="3"/>
      <c r="K69" s="3"/>
      <c r="L69" s="3"/>
    </row>
    <row r="70" spans="2:12" x14ac:dyDescent="0.15">
      <c r="B70" s="3"/>
      <c r="C70" s="60" t="s">
        <v>143</v>
      </c>
      <c r="D70" s="3"/>
      <c r="E70" s="3"/>
      <c r="F70" s="3"/>
      <c r="G70" s="3"/>
      <c r="H70" s="3"/>
      <c r="I70" s="3"/>
      <c r="J70" s="3"/>
      <c r="K70" s="3"/>
      <c r="L70" s="3"/>
    </row>
    <row r="71" spans="2:12" x14ac:dyDescent="0.15">
      <c r="B71" s="3"/>
      <c r="C71" s="60" t="s">
        <v>144</v>
      </c>
      <c r="D71" s="3"/>
      <c r="E71" s="3"/>
      <c r="F71" s="3"/>
      <c r="G71" s="3"/>
      <c r="H71" s="3"/>
      <c r="I71" s="3"/>
      <c r="J71" s="3"/>
      <c r="K71" s="3"/>
      <c r="L71" s="3"/>
    </row>
    <row r="72" spans="2:12" x14ac:dyDescent="0.15">
      <c r="B72" s="3"/>
      <c r="C72" s="60" t="s">
        <v>145</v>
      </c>
      <c r="D72" s="3"/>
      <c r="E72" s="3"/>
      <c r="F72" s="3"/>
      <c r="G72" s="3"/>
      <c r="H72" s="3"/>
      <c r="I72" s="3"/>
      <c r="J72" s="3"/>
      <c r="K72" s="3"/>
      <c r="L72" s="3"/>
    </row>
    <row r="73" spans="2:12" x14ac:dyDescent="0.15">
      <c r="B73" s="3"/>
      <c r="C73" s="60" t="s">
        <v>146</v>
      </c>
      <c r="D73" s="3"/>
      <c r="E73" s="3"/>
      <c r="F73" s="3"/>
      <c r="G73" s="3"/>
      <c r="H73" s="3"/>
      <c r="I73" s="3"/>
      <c r="J73" s="3"/>
      <c r="K73" s="3"/>
      <c r="L73" s="3"/>
    </row>
    <row r="74" spans="2:12" x14ac:dyDescent="0.15">
      <c r="B74" s="3"/>
      <c r="C74" s="60" t="s">
        <v>147</v>
      </c>
      <c r="D74" s="3"/>
      <c r="E74" s="3"/>
      <c r="F74" s="3"/>
      <c r="G74" s="3"/>
      <c r="H74" s="3"/>
      <c r="I74" s="3"/>
      <c r="J74" s="3"/>
      <c r="K74" s="3"/>
      <c r="L74" s="3"/>
    </row>
    <row r="75" spans="2:12" x14ac:dyDescent="0.15">
      <c r="B75" s="3"/>
      <c r="C75" s="60" t="s">
        <v>148</v>
      </c>
      <c r="D75" s="3"/>
      <c r="E75" s="3"/>
      <c r="F75" s="3"/>
      <c r="G75" s="3"/>
      <c r="H75" s="3"/>
      <c r="I75" s="3"/>
      <c r="J75" s="3"/>
      <c r="K75" s="3"/>
      <c r="L75" s="3"/>
    </row>
    <row r="76" spans="2:12" x14ac:dyDescent="0.15">
      <c r="B76" s="3"/>
      <c r="C76" s="61" t="s">
        <v>138</v>
      </c>
      <c r="D76" s="3"/>
      <c r="E76" s="3"/>
      <c r="F76" s="3"/>
      <c r="G76" s="3"/>
      <c r="H76" s="3"/>
      <c r="I76" s="3"/>
      <c r="J76" s="3"/>
      <c r="K76" s="3"/>
      <c r="L76" s="3"/>
    </row>
    <row r="77" spans="2:12" x14ac:dyDescent="0.15">
      <c r="B77" s="3"/>
      <c r="C77" s="61" t="s">
        <v>208</v>
      </c>
      <c r="D77" s="3"/>
      <c r="E77" s="3"/>
      <c r="F77" s="3"/>
      <c r="G77" s="3"/>
      <c r="H77" s="3"/>
      <c r="I77" s="3"/>
      <c r="J77" s="3"/>
      <c r="K77" s="3"/>
      <c r="L77" s="3"/>
    </row>
    <row r="78" spans="2:12" x14ac:dyDescent="0.15">
      <c r="B78" s="3"/>
      <c r="C78" s="60" t="s">
        <v>149</v>
      </c>
      <c r="D78" s="3"/>
      <c r="E78" s="3"/>
      <c r="F78" s="3"/>
      <c r="G78" s="3"/>
      <c r="H78" s="3"/>
      <c r="I78" s="3"/>
      <c r="J78" s="3"/>
      <c r="K78" s="3"/>
      <c r="L78" s="3"/>
    </row>
    <row r="79" spans="2:12" x14ac:dyDescent="0.15">
      <c r="B79" s="3"/>
      <c r="C79" s="60" t="s">
        <v>150</v>
      </c>
      <c r="D79" s="3"/>
      <c r="E79" s="3"/>
      <c r="F79" s="3"/>
      <c r="G79" s="3"/>
      <c r="H79" s="3"/>
      <c r="I79" s="3"/>
      <c r="J79" s="3"/>
      <c r="K79" s="3"/>
      <c r="L79" s="3"/>
    </row>
    <row r="80" spans="2:12" x14ac:dyDescent="0.15">
      <c r="B80" s="3"/>
      <c r="C80" s="60" t="s">
        <v>151</v>
      </c>
      <c r="D80" s="3"/>
      <c r="E80" s="3"/>
      <c r="F80" s="3"/>
      <c r="G80" s="3"/>
      <c r="H80" s="3"/>
      <c r="I80" s="3"/>
      <c r="J80" s="3"/>
      <c r="K80" s="3"/>
      <c r="L80" s="3"/>
    </row>
    <row r="81" spans="2:12" x14ac:dyDescent="0.15">
      <c r="B81" s="3"/>
      <c r="C81" s="60" t="s">
        <v>152</v>
      </c>
      <c r="D81" s="3"/>
      <c r="E81" s="3"/>
      <c r="F81" s="3"/>
      <c r="G81" s="3"/>
      <c r="H81" s="3"/>
      <c r="I81" s="3"/>
      <c r="J81" s="3"/>
      <c r="K81" s="3"/>
      <c r="L81" s="3"/>
    </row>
    <row r="82" spans="2:12" x14ac:dyDescent="0.15">
      <c r="B82" s="3"/>
      <c r="C82" s="60" t="s">
        <v>153</v>
      </c>
      <c r="D82" s="3"/>
      <c r="E82" s="3"/>
      <c r="F82" s="3"/>
      <c r="G82" s="3"/>
      <c r="H82" s="3"/>
      <c r="I82" s="3"/>
      <c r="J82" s="3"/>
      <c r="K82" s="3"/>
      <c r="L82" s="3"/>
    </row>
    <row r="83" spans="2:12" x14ac:dyDescent="0.15">
      <c r="B83" s="3"/>
      <c r="C83" s="60" t="s">
        <v>154</v>
      </c>
      <c r="D83" s="3"/>
      <c r="E83" s="3"/>
      <c r="F83" s="3"/>
      <c r="G83" s="3"/>
      <c r="H83" s="3"/>
      <c r="I83" s="3"/>
      <c r="J83" s="3"/>
      <c r="K83" s="3"/>
      <c r="L83" s="3"/>
    </row>
    <row r="84" spans="2:12" x14ac:dyDescent="0.15">
      <c r="B84" s="3"/>
      <c r="C84" s="60" t="s">
        <v>155</v>
      </c>
      <c r="D84" s="3"/>
      <c r="E84" s="3"/>
      <c r="F84" s="3"/>
      <c r="G84" s="3"/>
      <c r="H84" s="3"/>
      <c r="I84" s="3"/>
      <c r="J84" s="3"/>
      <c r="K84" s="3"/>
      <c r="L84" s="3"/>
    </row>
    <row r="85" spans="2:12" x14ac:dyDescent="0.15">
      <c r="B85" s="3"/>
      <c r="C85" s="61" t="s">
        <v>138</v>
      </c>
      <c r="D85" s="3"/>
      <c r="E85" s="3"/>
      <c r="F85" s="3"/>
      <c r="G85" s="3"/>
      <c r="H85" s="3"/>
      <c r="I85" s="3"/>
      <c r="J85" s="3"/>
      <c r="K85" s="3"/>
      <c r="L85" s="3"/>
    </row>
    <row r="86" spans="2:12" x14ac:dyDescent="0.15">
      <c r="B86" s="3"/>
      <c r="C86" s="61" t="s">
        <v>188</v>
      </c>
      <c r="D86" s="3"/>
      <c r="E86" s="3"/>
      <c r="F86" s="3"/>
      <c r="G86" s="3"/>
      <c r="H86" s="3"/>
      <c r="I86" s="3"/>
      <c r="J86" s="3"/>
      <c r="K86" s="3"/>
      <c r="L86" s="3"/>
    </row>
    <row r="87" spans="2:12" x14ac:dyDescent="0.15">
      <c r="B87" s="3"/>
      <c r="C87" s="60" t="s">
        <v>156</v>
      </c>
      <c r="D87" s="3"/>
      <c r="E87" s="3"/>
      <c r="F87" s="3"/>
      <c r="G87" s="3"/>
      <c r="H87" s="3"/>
      <c r="I87" s="3"/>
      <c r="J87" s="3"/>
      <c r="K87" s="3"/>
      <c r="L87" s="3"/>
    </row>
    <row r="88" spans="2:12" x14ac:dyDescent="0.15">
      <c r="B88" s="3"/>
      <c r="C88" s="60" t="s">
        <v>157</v>
      </c>
      <c r="D88" s="3"/>
      <c r="E88" s="3"/>
      <c r="F88" s="3"/>
      <c r="G88" s="3"/>
      <c r="H88" s="3"/>
      <c r="I88" s="3"/>
      <c r="J88" s="3"/>
      <c r="K88" s="3"/>
      <c r="L88" s="3"/>
    </row>
    <row r="89" spans="2:12" x14ac:dyDescent="0.15">
      <c r="B89" s="3"/>
      <c r="C89" s="60" t="s">
        <v>158</v>
      </c>
      <c r="D89" s="3"/>
      <c r="E89" s="3"/>
      <c r="F89" s="3"/>
      <c r="G89" s="3"/>
      <c r="H89" s="3"/>
      <c r="I89" s="3"/>
      <c r="J89" s="3"/>
      <c r="K89" s="3"/>
      <c r="L89" s="3"/>
    </row>
    <row r="90" spans="2:12" x14ac:dyDescent="0.15">
      <c r="B90" s="3"/>
      <c r="C90" s="60" t="s">
        <v>159</v>
      </c>
      <c r="D90" s="3"/>
      <c r="E90" s="3"/>
      <c r="F90" s="3"/>
      <c r="G90" s="3"/>
      <c r="H90" s="3"/>
      <c r="I90" s="3"/>
      <c r="J90" s="3"/>
      <c r="K90" s="3"/>
      <c r="L90" s="3"/>
    </row>
    <row r="91" spans="2:12" x14ac:dyDescent="0.15">
      <c r="B91" s="3"/>
      <c r="C91" s="60" t="s">
        <v>160</v>
      </c>
      <c r="D91" s="3"/>
      <c r="E91" s="3"/>
      <c r="F91" s="3"/>
      <c r="G91" s="3"/>
      <c r="H91" s="3"/>
      <c r="I91" s="3"/>
      <c r="J91" s="3"/>
      <c r="K91" s="3"/>
      <c r="L91" s="3"/>
    </row>
    <row r="92" spans="2:12" x14ac:dyDescent="0.15">
      <c r="B92" s="3"/>
      <c r="C92" s="60" t="s">
        <v>161</v>
      </c>
      <c r="D92" s="3"/>
      <c r="E92" s="3"/>
      <c r="F92" s="3"/>
      <c r="G92" s="3"/>
      <c r="H92" s="3"/>
      <c r="I92" s="3"/>
      <c r="J92" s="3"/>
      <c r="K92" s="3"/>
      <c r="L92" s="3"/>
    </row>
    <row r="93" spans="2:12" x14ac:dyDescent="0.15">
      <c r="B93" s="3"/>
      <c r="C93" s="60" t="s">
        <v>162</v>
      </c>
      <c r="D93" s="3"/>
      <c r="E93" s="3"/>
      <c r="F93" s="3"/>
      <c r="G93" s="3"/>
      <c r="H93" s="3"/>
      <c r="I93" s="3"/>
      <c r="J93" s="3"/>
      <c r="K93" s="3"/>
      <c r="L93" s="3"/>
    </row>
    <row r="94" spans="2:12" x14ac:dyDescent="0.15">
      <c r="B94" s="3"/>
      <c r="C94" s="60" t="s">
        <v>163</v>
      </c>
      <c r="D94" s="3"/>
      <c r="E94" s="3"/>
      <c r="F94" s="3"/>
      <c r="G94" s="3"/>
      <c r="H94" s="3"/>
      <c r="I94" s="3"/>
      <c r="J94" s="3"/>
      <c r="K94" s="3"/>
      <c r="L94" s="3"/>
    </row>
    <row r="95" spans="2:12" x14ac:dyDescent="0.15">
      <c r="B95" s="3"/>
      <c r="C95" s="60" t="s">
        <v>164</v>
      </c>
      <c r="D95" s="3"/>
      <c r="E95" s="3"/>
      <c r="F95" s="3"/>
      <c r="G95" s="3"/>
      <c r="H95" s="3"/>
      <c r="I95" s="3"/>
      <c r="J95" s="3"/>
      <c r="K95" s="3"/>
      <c r="L95" s="3"/>
    </row>
    <row r="96" spans="2:12" x14ac:dyDescent="0.15">
      <c r="B96" s="3"/>
      <c r="C96" s="61" t="s">
        <v>138</v>
      </c>
      <c r="D96" s="3"/>
      <c r="E96" s="3"/>
      <c r="F96" s="3"/>
      <c r="G96" s="3"/>
      <c r="H96" s="3"/>
      <c r="I96" s="3"/>
      <c r="J96" s="3"/>
      <c r="K96" s="3"/>
      <c r="L96" s="3"/>
    </row>
    <row r="97" spans="2:12" x14ac:dyDescent="0.15">
      <c r="B97" s="3"/>
      <c r="C97" s="61" t="s">
        <v>189</v>
      </c>
      <c r="D97" s="3"/>
      <c r="E97" s="3"/>
      <c r="F97" s="3"/>
      <c r="G97" s="3"/>
      <c r="H97" s="3"/>
      <c r="I97" s="3"/>
      <c r="J97" s="3"/>
      <c r="K97" s="3"/>
      <c r="L97" s="3"/>
    </row>
    <row r="98" spans="2:12" x14ac:dyDescent="0.15">
      <c r="B98" s="3"/>
      <c r="C98" s="60" t="s">
        <v>165</v>
      </c>
      <c r="D98" s="3"/>
      <c r="E98" s="3"/>
      <c r="F98" s="3"/>
      <c r="G98" s="3"/>
      <c r="H98" s="3"/>
      <c r="I98" s="3"/>
      <c r="J98" s="3"/>
      <c r="K98" s="3"/>
      <c r="L98" s="3"/>
    </row>
    <row r="99" spans="2:12" x14ac:dyDescent="0.15">
      <c r="B99" s="3"/>
      <c r="C99" s="60" t="s">
        <v>166</v>
      </c>
      <c r="D99" s="3"/>
      <c r="E99" s="3"/>
      <c r="F99" s="3"/>
      <c r="G99" s="3"/>
      <c r="H99" s="3"/>
      <c r="I99" s="3"/>
      <c r="J99" s="3"/>
      <c r="K99" s="3"/>
      <c r="L99" s="3"/>
    </row>
    <row r="100" spans="2:12" x14ac:dyDescent="0.15">
      <c r="B100" s="3"/>
      <c r="C100" s="60" t="s">
        <v>167</v>
      </c>
      <c r="D100" s="3"/>
      <c r="E100" s="3"/>
      <c r="F100" s="3"/>
      <c r="G100" s="3"/>
      <c r="H100" s="3"/>
      <c r="I100" s="3"/>
      <c r="J100" s="3"/>
      <c r="K100" s="3"/>
      <c r="L100" s="3"/>
    </row>
    <row r="101" spans="2:12" x14ac:dyDescent="0.15">
      <c r="B101" s="3"/>
      <c r="C101" s="61" t="s">
        <v>138</v>
      </c>
      <c r="D101" s="3"/>
      <c r="E101" s="3"/>
      <c r="F101" s="3"/>
      <c r="G101" s="3"/>
      <c r="H101" s="3"/>
      <c r="I101" s="3"/>
      <c r="J101" s="3"/>
      <c r="K101" s="3"/>
      <c r="L101" s="3"/>
    </row>
    <row r="102" spans="2:12" x14ac:dyDescent="0.15">
      <c r="B102" s="3"/>
      <c r="C102" s="61" t="s">
        <v>190</v>
      </c>
      <c r="D102" s="3"/>
      <c r="E102" s="3"/>
      <c r="F102" s="3"/>
      <c r="G102" s="3"/>
      <c r="H102" s="3"/>
      <c r="I102" s="3"/>
      <c r="J102" s="3"/>
      <c r="K102" s="3"/>
      <c r="L102" s="3"/>
    </row>
    <row r="103" spans="2:12" x14ac:dyDescent="0.15">
      <c r="B103" s="3"/>
      <c r="C103" s="60" t="s">
        <v>168</v>
      </c>
      <c r="D103" s="3"/>
      <c r="E103" s="3"/>
      <c r="F103" s="3"/>
      <c r="G103" s="3"/>
      <c r="H103" s="3"/>
      <c r="I103" s="3"/>
      <c r="J103" s="3"/>
      <c r="K103" s="3"/>
      <c r="L103" s="3"/>
    </row>
    <row r="104" spans="2:12" x14ac:dyDescent="0.15">
      <c r="B104" s="3"/>
      <c r="C104" s="60" t="s">
        <v>169</v>
      </c>
      <c r="D104" s="3"/>
      <c r="E104" s="3"/>
      <c r="F104" s="3"/>
      <c r="G104" s="3"/>
      <c r="H104" s="3"/>
      <c r="I104" s="3"/>
      <c r="J104" s="3"/>
      <c r="K104" s="3"/>
      <c r="L104" s="3"/>
    </row>
    <row r="105" spans="2:12" x14ac:dyDescent="0.15">
      <c r="B105" s="3"/>
      <c r="C105" s="60" t="s">
        <v>170</v>
      </c>
      <c r="D105" s="3"/>
      <c r="E105" s="3"/>
      <c r="F105" s="3"/>
      <c r="G105" s="3"/>
      <c r="H105" s="3"/>
      <c r="I105" s="3"/>
      <c r="J105" s="3"/>
      <c r="K105" s="3"/>
      <c r="L105" s="3"/>
    </row>
    <row r="106" spans="2:12" x14ac:dyDescent="0.15">
      <c r="B106" s="3"/>
      <c r="C106" s="60" t="s">
        <v>171</v>
      </c>
      <c r="D106" s="3"/>
      <c r="E106" s="3"/>
      <c r="F106" s="3"/>
      <c r="G106" s="3"/>
      <c r="H106" s="3"/>
      <c r="I106" s="3"/>
      <c r="J106" s="3"/>
      <c r="K106" s="3"/>
      <c r="L106" s="3"/>
    </row>
    <row r="107" spans="2:12" x14ac:dyDescent="0.15">
      <c r="B107" s="3"/>
      <c r="C107" s="61" t="s">
        <v>138</v>
      </c>
      <c r="D107" s="3"/>
      <c r="E107" s="3"/>
      <c r="F107" s="3"/>
      <c r="G107" s="3"/>
      <c r="H107" s="3"/>
      <c r="I107" s="3"/>
      <c r="J107" s="3"/>
      <c r="K107" s="3"/>
      <c r="L107" s="3"/>
    </row>
    <row r="108" spans="2:12" x14ac:dyDescent="0.15">
      <c r="B108" s="3"/>
      <c r="C108" s="61" t="s">
        <v>191</v>
      </c>
      <c r="D108" s="3"/>
      <c r="E108" s="3"/>
      <c r="F108" s="3"/>
      <c r="G108" s="3"/>
      <c r="H108" s="3"/>
      <c r="I108" s="3"/>
      <c r="J108" s="3"/>
      <c r="K108" s="3"/>
      <c r="L108" s="3"/>
    </row>
    <row r="109" spans="2:12" x14ac:dyDescent="0.15">
      <c r="B109" s="3"/>
      <c r="C109" s="60" t="s">
        <v>173</v>
      </c>
      <c r="D109" s="3"/>
      <c r="E109" s="3"/>
      <c r="F109" s="3"/>
      <c r="G109" s="3"/>
      <c r="H109" s="3"/>
      <c r="I109" s="3"/>
      <c r="J109" s="3"/>
      <c r="K109" s="3"/>
      <c r="L109" s="3"/>
    </row>
    <row r="110" spans="2:12" x14ac:dyDescent="0.15">
      <c r="B110" s="3"/>
      <c r="C110" s="60" t="s">
        <v>172</v>
      </c>
      <c r="D110" s="3"/>
      <c r="E110" s="3"/>
      <c r="F110" s="3"/>
      <c r="G110" s="3"/>
      <c r="H110" s="3"/>
      <c r="I110" s="3"/>
      <c r="J110" s="3"/>
      <c r="K110" s="3"/>
      <c r="L110" s="3"/>
    </row>
    <row r="111" spans="2:12" x14ac:dyDescent="0.15">
      <c r="B111" s="3"/>
      <c r="C111" s="60" t="s">
        <v>174</v>
      </c>
      <c r="D111" s="3"/>
      <c r="E111" s="3"/>
      <c r="F111" s="3"/>
      <c r="G111" s="3"/>
      <c r="H111" s="3"/>
      <c r="I111" s="3"/>
      <c r="J111" s="3"/>
      <c r="K111" s="3"/>
      <c r="L111" s="3"/>
    </row>
    <row r="112" spans="2:12" x14ac:dyDescent="0.15">
      <c r="B112" s="3"/>
      <c r="C112" s="60" t="s">
        <v>175</v>
      </c>
      <c r="D112" s="3"/>
      <c r="E112" s="3"/>
      <c r="F112" s="3"/>
      <c r="G112" s="3"/>
      <c r="H112" s="3"/>
      <c r="I112" s="3"/>
      <c r="J112" s="3"/>
      <c r="K112" s="3"/>
      <c r="L112" s="3"/>
    </row>
    <row r="113" spans="2:12" x14ac:dyDescent="0.15">
      <c r="B113" s="3"/>
      <c r="C113" s="60" t="s">
        <v>176</v>
      </c>
      <c r="D113" s="3"/>
      <c r="E113" s="3"/>
      <c r="F113" s="3"/>
      <c r="G113" s="3"/>
      <c r="H113" s="3"/>
      <c r="I113" s="3"/>
      <c r="J113" s="3"/>
      <c r="K113" s="3"/>
      <c r="L113" s="3"/>
    </row>
    <row r="114" spans="2:12" x14ac:dyDescent="0.15">
      <c r="B114" s="3"/>
      <c r="C114" s="61" t="s">
        <v>138</v>
      </c>
      <c r="D114" s="3"/>
      <c r="E114" s="3"/>
      <c r="F114" s="3"/>
      <c r="G114" s="3"/>
      <c r="H114" s="3"/>
      <c r="I114" s="3"/>
      <c r="J114" s="3"/>
      <c r="K114" s="3"/>
      <c r="L114" s="3"/>
    </row>
    <row r="115" spans="2:12" x14ac:dyDescent="0.15">
      <c r="B115" s="3"/>
      <c r="C115" s="61" t="s">
        <v>192</v>
      </c>
      <c r="D115" s="3"/>
      <c r="E115" s="3"/>
      <c r="F115" s="3"/>
      <c r="G115" s="3"/>
      <c r="H115" s="3"/>
      <c r="I115" s="3"/>
      <c r="J115" s="3"/>
      <c r="K115" s="3"/>
      <c r="L115" s="3"/>
    </row>
    <row r="116" spans="2:12" x14ac:dyDescent="0.15">
      <c r="B116" s="3"/>
      <c r="C116" s="60" t="s">
        <v>177</v>
      </c>
      <c r="D116" s="3"/>
      <c r="E116" s="3"/>
      <c r="F116" s="3"/>
      <c r="G116" s="3"/>
      <c r="H116" s="3"/>
      <c r="I116" s="3"/>
      <c r="J116" s="3"/>
      <c r="K116" s="3"/>
      <c r="L116" s="3"/>
    </row>
    <row r="117" spans="2:12" x14ac:dyDescent="0.15">
      <c r="B117" s="3"/>
      <c r="C117" s="60" t="s">
        <v>178</v>
      </c>
      <c r="D117" s="3"/>
      <c r="E117" s="3"/>
      <c r="F117" s="3"/>
      <c r="G117" s="3"/>
      <c r="H117" s="3"/>
      <c r="I117" s="3"/>
      <c r="J117" s="3"/>
      <c r="K117" s="3"/>
      <c r="L117" s="3"/>
    </row>
    <row r="118" spans="2:12" x14ac:dyDescent="0.15">
      <c r="B118" s="3"/>
      <c r="C118" s="60" t="s">
        <v>179</v>
      </c>
      <c r="D118" s="3"/>
      <c r="E118" s="3"/>
      <c r="F118" s="3"/>
      <c r="G118" s="3"/>
      <c r="H118" s="3"/>
      <c r="I118" s="3"/>
      <c r="J118" s="3"/>
      <c r="K118" s="3"/>
      <c r="L118" s="3"/>
    </row>
    <row r="119" spans="2:12" x14ac:dyDescent="0.15">
      <c r="B119" s="3"/>
      <c r="C119" s="60" t="s">
        <v>180</v>
      </c>
      <c r="D119" s="3"/>
      <c r="E119" s="3"/>
      <c r="F119" s="3"/>
      <c r="G119" s="3"/>
      <c r="H119" s="3"/>
      <c r="I119" s="3"/>
      <c r="J119" s="3"/>
      <c r="K119" s="3"/>
      <c r="L119" s="3"/>
    </row>
    <row r="120" spans="2:12" x14ac:dyDescent="0.15">
      <c r="B120" s="3"/>
      <c r="C120" s="61" t="s">
        <v>138</v>
      </c>
      <c r="D120" s="3"/>
      <c r="E120" s="3"/>
      <c r="F120" s="3"/>
      <c r="G120" s="3"/>
      <c r="H120" s="3"/>
      <c r="I120" s="3"/>
      <c r="J120" s="3"/>
      <c r="K120" s="3"/>
      <c r="L120" s="3"/>
    </row>
    <row r="121" spans="2:12" x14ac:dyDescent="0.15">
      <c r="B121" s="3"/>
      <c r="C121" s="61" t="s">
        <v>193</v>
      </c>
      <c r="D121" s="3"/>
      <c r="E121" s="3"/>
      <c r="F121" s="3"/>
      <c r="G121" s="3"/>
      <c r="H121" s="3"/>
      <c r="I121" s="3"/>
      <c r="J121" s="3"/>
      <c r="K121" s="3"/>
      <c r="L121" s="3"/>
    </row>
    <row r="122" spans="2:12" x14ac:dyDescent="0.15">
      <c r="B122" s="3"/>
      <c r="C122" s="60" t="s">
        <v>181</v>
      </c>
      <c r="D122" s="3"/>
      <c r="E122" s="3"/>
      <c r="F122" s="3"/>
      <c r="G122" s="3"/>
      <c r="H122" s="3"/>
      <c r="I122" s="3"/>
      <c r="J122" s="3"/>
      <c r="K122" s="3"/>
      <c r="L122" s="3"/>
    </row>
    <row r="123" spans="2:12" x14ac:dyDescent="0.15">
      <c r="B123" s="3"/>
      <c r="C123" s="60" t="s">
        <v>182</v>
      </c>
      <c r="D123" s="3"/>
      <c r="E123" s="3"/>
      <c r="F123" s="3"/>
      <c r="G123" s="3"/>
      <c r="H123" s="3"/>
      <c r="I123" s="3"/>
      <c r="J123" s="3"/>
      <c r="K123" s="3"/>
      <c r="L123" s="3"/>
    </row>
    <row r="124" spans="2:12" x14ac:dyDescent="0.15">
      <c r="B124" s="3"/>
      <c r="C124" s="60" t="s">
        <v>183</v>
      </c>
      <c r="D124" s="3"/>
      <c r="E124" s="3"/>
      <c r="F124" s="3"/>
      <c r="G124" s="3"/>
      <c r="H124" s="3"/>
      <c r="I124" s="3"/>
      <c r="J124" s="3"/>
      <c r="K124" s="3"/>
      <c r="L124" s="3"/>
    </row>
    <row r="125" spans="2:12" x14ac:dyDescent="0.15">
      <c r="B125" s="3"/>
      <c r="C125" s="60" t="s">
        <v>184</v>
      </c>
      <c r="D125" s="3"/>
      <c r="E125" s="3"/>
      <c r="F125" s="3"/>
      <c r="G125" s="3"/>
      <c r="H125" s="3"/>
      <c r="I125" s="3"/>
      <c r="J125" s="3"/>
      <c r="K125" s="3"/>
      <c r="L125" s="3"/>
    </row>
    <row r="126" spans="2:12" x14ac:dyDescent="0.15">
      <c r="B126" s="3"/>
      <c r="C126" s="60" t="s">
        <v>185</v>
      </c>
      <c r="D126" s="3"/>
      <c r="E126" s="3"/>
      <c r="F126" s="3"/>
      <c r="G126" s="3"/>
      <c r="H126" s="3"/>
      <c r="I126" s="3"/>
      <c r="J126" s="3"/>
      <c r="K126" s="3"/>
      <c r="L126" s="3"/>
    </row>
    <row r="127" spans="2:12" x14ac:dyDescent="0.15">
      <c r="B127" s="3"/>
      <c r="C127" s="60" t="s">
        <v>186</v>
      </c>
      <c r="D127" s="3"/>
      <c r="E127" s="3"/>
      <c r="F127" s="3"/>
      <c r="G127" s="3"/>
      <c r="H127" s="3"/>
      <c r="I127" s="3"/>
      <c r="J127" s="3"/>
      <c r="K127" s="3"/>
      <c r="L127" s="3"/>
    </row>
    <row r="128" spans="2:12" x14ac:dyDescent="0.15">
      <c r="B128" s="3"/>
      <c r="C128" s="60" t="s">
        <v>140</v>
      </c>
      <c r="D128" s="3"/>
      <c r="E128" s="3"/>
      <c r="F128" s="3"/>
      <c r="G128" s="3"/>
      <c r="H128" s="3"/>
      <c r="I128" s="3"/>
      <c r="J128" s="3"/>
      <c r="K128" s="3"/>
      <c r="L128" s="3"/>
    </row>
    <row r="129" spans="2:12" x14ac:dyDescent="0.15">
      <c r="B129" s="3"/>
      <c r="C129" s="60" t="s">
        <v>137</v>
      </c>
      <c r="D129" s="3"/>
      <c r="E129" s="3"/>
      <c r="F129" s="3"/>
      <c r="G129" s="3"/>
      <c r="H129" s="3"/>
      <c r="I129" s="3"/>
      <c r="J129" s="3"/>
      <c r="K129" s="3"/>
      <c r="L129" s="3"/>
    </row>
  </sheetData>
  <sheetProtection selectLockedCells="1"/>
  <protectedRanges>
    <protectedRange sqref="I17:I21" name="範囲1_1_1"/>
    <protectedRange sqref="C5:G7" name="範囲2_1_2"/>
    <protectedRange sqref="J5:J7" name="範囲3_1"/>
    <protectedRange sqref="L4" name="範囲3_2_2_1"/>
    <protectedRange sqref="J4" name="範囲3_1_2_1"/>
    <protectedRange sqref="I22" name="範囲1_1_4_1"/>
    <protectedRange sqref="I32:I41" name="範囲1_1_1_1_1"/>
    <protectedRange sqref="I12:I16" name="範囲1_1_1_3_1_1"/>
    <protectedRange sqref="I23:I31" name="範囲1_1_2_1_4_1_1_1"/>
    <protectedRange sqref="I44:I47" name="範囲1_1_2_1_1"/>
    <protectedRange sqref="I42:I43" name="範囲1_1_1_2_1"/>
    <protectedRange sqref="C4:G4" name="範囲2_1_1_1"/>
  </protectedRanges>
  <mergeCells count="135">
    <mergeCell ref="E32:F32"/>
    <mergeCell ref="I32:I33"/>
    <mergeCell ref="J32:J33"/>
    <mergeCell ref="C57:M57"/>
    <mergeCell ref="C58:M58"/>
    <mergeCell ref="M44:M47"/>
    <mergeCell ref="C48:G48"/>
    <mergeCell ref="C49:G49"/>
    <mergeCell ref="C50:G50"/>
    <mergeCell ref="C51:G51"/>
    <mergeCell ref="B54:C54"/>
    <mergeCell ref="K54:M54"/>
    <mergeCell ref="C55:I55"/>
    <mergeCell ref="D56:F56"/>
    <mergeCell ref="H56:M56"/>
    <mergeCell ref="B48:B51"/>
    <mergeCell ref="E43:F43"/>
    <mergeCell ref="D40:D41"/>
    <mergeCell ref="I40:I41"/>
    <mergeCell ref="E41:F41"/>
    <mergeCell ref="M12:M16"/>
    <mergeCell ref="C17:C21"/>
    <mergeCell ref="D17:D21"/>
    <mergeCell ref="G17:G21"/>
    <mergeCell ref="I17:I21"/>
    <mergeCell ref="J17:J21"/>
    <mergeCell ref="K17:K21"/>
    <mergeCell ref="L17:L21"/>
    <mergeCell ref="M17:M21"/>
    <mergeCell ref="B12:B20"/>
    <mergeCell ref="C12:C16"/>
    <mergeCell ref="D12:D16"/>
    <mergeCell ref="G12:G16"/>
    <mergeCell ref="J12:J16"/>
    <mergeCell ref="K12:K16"/>
    <mergeCell ref="L12:L16"/>
    <mergeCell ref="B22:B33"/>
    <mergeCell ref="E22:H22"/>
    <mergeCell ref="I22:J22"/>
    <mergeCell ref="C23:C31"/>
    <mergeCell ref="D23:D31"/>
    <mergeCell ref="E23:E26"/>
    <mergeCell ref="G23:G31"/>
    <mergeCell ref="J23:J31"/>
    <mergeCell ref="K23:K31"/>
    <mergeCell ref="L23:L31"/>
    <mergeCell ref="E16:F16"/>
    <mergeCell ref="E18:F18"/>
    <mergeCell ref="E19:F19"/>
    <mergeCell ref="E27:E30"/>
    <mergeCell ref="E31:F31"/>
    <mergeCell ref="C32:C33"/>
    <mergeCell ref="D32:D33"/>
    <mergeCell ref="K32:K33"/>
    <mergeCell ref="C62:M62"/>
    <mergeCell ref="E13:F13"/>
    <mergeCell ref="E14:F14"/>
    <mergeCell ref="E20:F20"/>
    <mergeCell ref="E21:F21"/>
    <mergeCell ref="E34:F34"/>
    <mergeCell ref="E35:F35"/>
    <mergeCell ref="E36:F36"/>
    <mergeCell ref="E37:F37"/>
    <mergeCell ref="E38:F38"/>
    <mergeCell ref="E39:F39"/>
    <mergeCell ref="C52:G52"/>
    <mergeCell ref="E42:F42"/>
    <mergeCell ref="C42:C43"/>
    <mergeCell ref="C40:C41"/>
    <mergeCell ref="D42:D43"/>
    <mergeCell ref="E40:F40"/>
    <mergeCell ref="K34:K35"/>
    <mergeCell ref="L34:L35"/>
    <mergeCell ref="M34:M35"/>
    <mergeCell ref="K38:K39"/>
    <mergeCell ref="K42:K43"/>
    <mergeCell ref="K40:K41"/>
    <mergeCell ref="B34:B43"/>
    <mergeCell ref="B44:B47"/>
    <mergeCell ref="C44:C47"/>
    <mergeCell ref="D44:D47"/>
    <mergeCell ref="E44:E47"/>
    <mergeCell ref="G44:G47"/>
    <mergeCell ref="I44:I47"/>
    <mergeCell ref="I42:I43"/>
    <mergeCell ref="J42:J43"/>
    <mergeCell ref="J40:J41"/>
    <mergeCell ref="I34:I35"/>
    <mergeCell ref="J34:J35"/>
    <mergeCell ref="C36:C37"/>
    <mergeCell ref="C34:C35"/>
    <mergeCell ref="D34:D35"/>
    <mergeCell ref="C38:C39"/>
    <mergeCell ref="D38:D39"/>
    <mergeCell ref="I38:I39"/>
    <mergeCell ref="J38:J39"/>
    <mergeCell ref="I36:I37"/>
    <mergeCell ref="D36:D37"/>
    <mergeCell ref="L38:L39"/>
    <mergeCell ref="J44:J47"/>
    <mergeCell ref="K44:K47"/>
    <mergeCell ref="L44:L47"/>
    <mergeCell ref="J36:J37"/>
    <mergeCell ref="M42:M43"/>
    <mergeCell ref="L42:L43"/>
    <mergeCell ref="L36:L37"/>
    <mergeCell ref="M36:M37"/>
    <mergeCell ref="M40:M41"/>
    <mergeCell ref="M38:M39"/>
    <mergeCell ref="K36:K37"/>
    <mergeCell ref="L40:L41"/>
    <mergeCell ref="M23:M31"/>
    <mergeCell ref="M32:M33"/>
    <mergeCell ref="B5:B6"/>
    <mergeCell ref="K1:M1"/>
    <mergeCell ref="E17:F17"/>
    <mergeCell ref="E10:H10"/>
    <mergeCell ref="I10:J10"/>
    <mergeCell ref="K10:M10"/>
    <mergeCell ref="B2:M2"/>
    <mergeCell ref="C4:G4"/>
    <mergeCell ref="H4:I4"/>
    <mergeCell ref="E33:F33"/>
    <mergeCell ref="B10:B11"/>
    <mergeCell ref="C10:C11"/>
    <mergeCell ref="D10:D11"/>
    <mergeCell ref="L32:L33"/>
    <mergeCell ref="C5:G6"/>
    <mergeCell ref="H5:I5"/>
    <mergeCell ref="J5:M5"/>
    <mergeCell ref="H6:I6"/>
    <mergeCell ref="J6:M6"/>
    <mergeCell ref="E12:F12"/>
    <mergeCell ref="E11:F11"/>
    <mergeCell ref="E15:F15"/>
  </mergeCells>
  <phoneticPr fontId="2"/>
  <conditionalFormatting sqref="J12:J16">
    <cfRule type="expression" dxfId="222" priority="3" stopIfTrue="1">
      <formula>NOT(ISNUMBER($J12))</formula>
    </cfRule>
  </conditionalFormatting>
  <conditionalFormatting sqref="J23:J31">
    <cfRule type="expression" dxfId="221" priority="1" stopIfTrue="1">
      <formula>NOT(ISNUMBER($J23))</formula>
    </cfRule>
  </conditionalFormatting>
  <conditionalFormatting sqref="J48:J52">
    <cfRule type="cellIs" dxfId="220" priority="2" stopIfTrue="1" operator="equal">
      <formula>"×"</formula>
    </cfRule>
  </conditionalFormatting>
  <dataValidations count="11">
    <dataValidation type="whole" allowBlank="1" showInputMessage="1" showErrorMessage="1" sqref="I17:I21" xr:uid="{7D1A0F6C-A157-4106-90BD-E4B411BC6E78}">
      <formula1>0</formula1>
      <formula2>999</formula2>
    </dataValidation>
    <dataValidation type="list" allowBlank="1" showInputMessage="1" showErrorMessage="1" sqref="I42 I40 I32:I38" xr:uid="{671D85BA-09D4-4D51-BA01-F758AA3662A9}">
      <formula1>$G32:$G33</formula1>
    </dataValidation>
    <dataValidation type="list" allowBlank="1" showErrorMessage="1" error="リストより選択してください" sqref="I12:I16" xr:uid="{15FD7524-F459-44F0-8C3D-A6EA3A98FF6F}">
      <formula1>"４件,３件,２件,１件,０件"</formula1>
    </dataValidation>
    <dataValidation type="list" allowBlank="1" showErrorMessage="1" error="リストより選択してください" sqref="I23:I31" xr:uid="{876F366A-B86E-4257-BC34-03FE6388B5D3}">
      <formula1>"２件,１件,０件"</formula1>
    </dataValidation>
    <dataValidation type="whole" allowBlank="1" showInputMessage="1" showErrorMessage="1" sqref="L4" xr:uid="{8925D1C2-947D-4552-A8FD-E0524043482E}">
      <formula1>0</formula1>
      <formula2>999999</formula2>
    </dataValidation>
    <dataValidation type="list" allowBlank="1" showInputMessage="1" showErrorMessage="1" sqref="I22:J22" xr:uid="{AFAF16AF-CCD9-4489-BA18-6DC9F3F4C64D}">
      <formula1>"配置予定技術者,専任補助者"</formula1>
    </dataValidation>
    <dataValidation type="list" allowBlank="1" showInputMessage="1" showErrorMessage="1" sqref="I44:I47" xr:uid="{E3D1A45D-57FD-4715-BE4B-B67C2FD6C3CC}">
      <formula1>"不履行なし,１項目,２項目,３項目以上"</formula1>
    </dataValidation>
    <dataValidation type="list" allowBlank="1" showInputMessage="1" showErrorMessage="1" sqref="I39" xr:uid="{C213CFEB-2187-4D92-A287-ACA5F87FFED9}">
      <formula1>$G39:$G39</formula1>
    </dataValidation>
    <dataValidation type="list" allowBlank="1" showInputMessage="1" showErrorMessage="1" sqref="I41" xr:uid="{241C0615-44ED-48C5-B1ED-F1E9BFC03178}">
      <formula1>$G41:$G48</formula1>
    </dataValidation>
    <dataValidation type="list" allowBlank="1" showInputMessage="1" showErrorMessage="1" sqref="I43" xr:uid="{4C3F3C24-24DB-4AAB-A0CC-A7734E7ED679}">
      <formula1>$G43:$G48</formula1>
    </dataValidation>
    <dataValidation type="list" allowBlank="1" showInputMessage="1" showErrorMessage="1" sqref="J4" xr:uid="{40DC6378-10E6-44DA-9A21-366CB603BB9C}">
      <formula1>$C$65:$C$129</formula1>
    </dataValidation>
  </dataValidations>
  <printOptions horizontalCentered="1" verticalCentered="1"/>
  <pageMargins left="0.59055118110236227" right="0.19685039370078741" top="0.59055118110236227" bottom="0.19685039370078741" header="0.39370078740157483" footer="0"/>
  <pageSetup paperSize="9" scale="72"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dimension ref="A1:M50"/>
  <sheetViews>
    <sheetView workbookViewId="0">
      <selection activeCell="B5" sqref="B5"/>
    </sheetView>
  </sheetViews>
  <sheetFormatPr defaultRowHeight="13.5" x14ac:dyDescent="0.15"/>
  <cols>
    <col min="1" max="1" width="27" customWidth="1"/>
    <col min="2" max="9" width="10.625" customWidth="1"/>
    <col min="12" max="12" width="19.25" style="57" hidden="1" customWidth="1"/>
    <col min="13" max="13" width="9" hidden="1" customWidth="1"/>
  </cols>
  <sheetData>
    <row r="1" spans="1:13" x14ac:dyDescent="0.15">
      <c r="A1" t="s">
        <v>74</v>
      </c>
    </row>
    <row r="2" spans="1:13" x14ac:dyDescent="0.15">
      <c r="A2" s="55" t="s">
        <v>75</v>
      </c>
      <c r="B2" s="56" t="s">
        <v>84</v>
      </c>
      <c r="C2" s="56" t="s">
        <v>84</v>
      </c>
      <c r="D2" s="56" t="s">
        <v>84</v>
      </c>
      <c r="E2" s="56" t="s">
        <v>84</v>
      </c>
      <c r="F2" s="56" t="s">
        <v>86</v>
      </c>
      <c r="G2" s="56" t="s">
        <v>86</v>
      </c>
      <c r="H2" s="56" t="s">
        <v>86</v>
      </c>
      <c r="I2" s="56" t="s">
        <v>86</v>
      </c>
      <c r="L2" s="59" t="s">
        <v>92</v>
      </c>
      <c r="M2" s="58">
        <v>0</v>
      </c>
    </row>
    <row r="3" spans="1:13" x14ac:dyDescent="0.15">
      <c r="A3" s="55" t="s">
        <v>62</v>
      </c>
      <c r="B3" s="56" t="s">
        <v>85</v>
      </c>
      <c r="C3" s="56" t="s">
        <v>87</v>
      </c>
      <c r="D3" s="56" t="s">
        <v>88</v>
      </c>
      <c r="E3" s="56" t="s">
        <v>86</v>
      </c>
      <c r="F3" s="56" t="s">
        <v>85</v>
      </c>
      <c r="G3" s="56" t="s">
        <v>87</v>
      </c>
      <c r="H3" s="56" t="s">
        <v>88</v>
      </c>
      <c r="I3" s="56" t="s">
        <v>86</v>
      </c>
      <c r="L3" s="59" t="s">
        <v>93</v>
      </c>
      <c r="M3" s="57">
        <v>28</v>
      </c>
    </row>
    <row r="4" spans="1:13" x14ac:dyDescent="0.15">
      <c r="A4" s="741" t="s">
        <v>76</v>
      </c>
      <c r="B4" s="742"/>
      <c r="C4" s="742"/>
      <c r="D4" s="742"/>
      <c r="E4" s="742"/>
      <c r="F4" s="742"/>
      <c r="G4" s="742"/>
      <c r="H4" s="742"/>
      <c r="I4" s="743"/>
      <c r="L4" s="59" t="s">
        <v>94</v>
      </c>
      <c r="M4">
        <v>1</v>
      </c>
    </row>
    <row r="5" spans="1:13" x14ac:dyDescent="0.15">
      <c r="A5" s="55" t="s">
        <v>91</v>
      </c>
      <c r="B5" s="56" t="e">
        <f>IF(#REF!="","",INT(TEXT(VLOOKUP(#REF!,L2:M50,2,),"00")&amp;TEXT(#REF!,"000000")))</f>
        <v>#REF!</v>
      </c>
      <c r="C5" s="56" t="e">
        <f>IF(#REF!="","",INT(TEXT(VLOOKUP(#REF!,L2:M50,2,),"00")&amp;TEXT(#REF!,"000000")))</f>
        <v>#REF!</v>
      </c>
      <c r="D5" s="56" t="e">
        <f>IF(#REF!="","",INT(TEXT(VLOOKUP(#REF!,L2:M50,2,),"00")&amp;TEXT(#REF!,"000000")))</f>
        <v>#REF!</v>
      </c>
      <c r="E5" s="56">
        <f>IF('様式2（case④）'!$J4="","",INT(TEXT(VLOOKUP('様式2（case④）'!$J4,L2:M50,2,),"00")&amp;TEXT('様式2（case④）'!$L4,"000000")))</f>
        <v>28000000</v>
      </c>
      <c r="F5" s="56" t="e">
        <f>IF(#REF!="","",INT(TEXT(VLOOKUP(#REF!,L2:M50,2,),"00")&amp;TEXT(#REF!,"000000")))</f>
        <v>#REF!</v>
      </c>
      <c r="G5" s="56" t="e">
        <f>IF(#REF!="","",INT(TEXT(VLOOKUP(#REF!,L2:M50,2,),"00")&amp;TEXT(#REF!,"000000")))</f>
        <v>#REF!</v>
      </c>
      <c r="H5" s="56" t="e">
        <f>IF(#REF!="","",INT(TEXT(VLOOKUP(#REF!,L2:M50,2,),"00")&amp;TEXT(#REF!,"000000")))</f>
        <v>#REF!</v>
      </c>
      <c r="I5" s="56" t="e">
        <f>IF(#REF!="","",INT(TEXT(VLOOKUP(#REF!,L2:M50,2,),"00")&amp;TEXT(#REF!,"000000")))</f>
        <v>#REF!</v>
      </c>
      <c r="L5" s="59" t="s">
        <v>95</v>
      </c>
      <c r="M5">
        <v>2</v>
      </c>
    </row>
    <row r="6" spans="1:13" x14ac:dyDescent="0.15">
      <c r="A6" s="55" t="s">
        <v>18</v>
      </c>
      <c r="B6" s="56" t="e">
        <f>IF(#REF!="","",#REF!)</f>
        <v>#REF!</v>
      </c>
      <c r="C6" s="56" t="e">
        <f>IF(#REF!="","",#REF!)</f>
        <v>#REF!</v>
      </c>
      <c r="D6" s="56" t="e">
        <f>IF(#REF!="","",#REF!)</f>
        <v>#REF!</v>
      </c>
      <c r="E6" s="56">
        <f>IF('様式2（case④）'!$J5="","",'様式2（case④）'!$J5)</f>
        <v>0</v>
      </c>
      <c r="F6" s="56" t="e">
        <f>IF(#REF!="","",#REF!)</f>
        <v>#REF!</v>
      </c>
      <c r="G6" s="56" t="e">
        <f>IF(#REF!="","",#REF!)</f>
        <v>#REF!</v>
      </c>
      <c r="H6" s="56" t="e">
        <f>IF(#REF!="","",#REF!)</f>
        <v>#REF!</v>
      </c>
      <c r="I6" s="56" t="e">
        <f>IF(#REF!="","",#REF!)</f>
        <v>#REF!</v>
      </c>
      <c r="L6" s="59" t="s">
        <v>96</v>
      </c>
      <c r="M6">
        <v>3</v>
      </c>
    </row>
    <row r="7" spans="1:13" x14ac:dyDescent="0.15">
      <c r="A7" s="741" t="s">
        <v>0</v>
      </c>
      <c r="B7" s="742"/>
      <c r="C7" s="742"/>
      <c r="D7" s="742"/>
      <c r="E7" s="742"/>
      <c r="F7" s="742"/>
      <c r="G7" s="742"/>
      <c r="H7" s="742"/>
      <c r="I7" s="743"/>
      <c r="L7" s="59" t="s">
        <v>97</v>
      </c>
      <c r="M7">
        <v>4</v>
      </c>
    </row>
    <row r="8" spans="1:13" x14ac:dyDescent="0.15">
      <c r="A8" s="55" t="s">
        <v>75</v>
      </c>
      <c r="B8" s="56" t="e">
        <f>#REF!</f>
        <v>#REF!</v>
      </c>
      <c r="C8" s="56" t="e">
        <f>#REF!</f>
        <v>#REF!</v>
      </c>
      <c r="D8" s="56" t="e">
        <f>#REF!</f>
        <v>#REF!</v>
      </c>
      <c r="E8" s="56" t="str">
        <f>'様式2（case④）'!J12</f>
        <v/>
      </c>
      <c r="F8" s="56" t="s">
        <v>89</v>
      </c>
      <c r="G8" s="56" t="s">
        <v>89</v>
      </c>
      <c r="H8" s="56" t="s">
        <v>89</v>
      </c>
      <c r="I8" s="56" t="s">
        <v>89</v>
      </c>
      <c r="L8" s="59" t="s">
        <v>98</v>
      </c>
      <c r="M8">
        <v>5</v>
      </c>
    </row>
    <row r="9" spans="1:13" x14ac:dyDescent="0.15">
      <c r="A9" s="55" t="s">
        <v>63</v>
      </c>
      <c r="B9" s="75" t="e">
        <f>#REF!</f>
        <v>#REF!</v>
      </c>
      <c r="C9" s="75" t="e">
        <f>#REF!</f>
        <v>#REF!</v>
      </c>
      <c r="D9" s="75" t="e">
        <f>#REF!</f>
        <v>#REF!</v>
      </c>
      <c r="E9" s="75">
        <f>'様式2（case④）'!J14</f>
        <v>0</v>
      </c>
      <c r="F9" s="75" t="e">
        <f>#REF!</f>
        <v>#REF!</v>
      </c>
      <c r="G9" s="75" t="e">
        <f>#REF!</f>
        <v>#REF!</v>
      </c>
      <c r="H9" s="75" t="e">
        <f>#REF!</f>
        <v>#REF!</v>
      </c>
      <c r="I9" s="75" t="e">
        <f>#REF!</f>
        <v>#REF!</v>
      </c>
      <c r="L9" s="59" t="s">
        <v>99</v>
      </c>
      <c r="M9">
        <v>6</v>
      </c>
    </row>
    <row r="10" spans="1:13" x14ac:dyDescent="0.15">
      <c r="A10" s="55" t="s">
        <v>77</v>
      </c>
      <c r="B10" s="56" t="e">
        <f>#REF!</f>
        <v>#REF!</v>
      </c>
      <c r="C10" s="56" t="e">
        <f>#REF!</f>
        <v>#REF!</v>
      </c>
      <c r="D10" s="56" t="e">
        <f>#REF!</f>
        <v>#REF!</v>
      </c>
      <c r="E10" s="56">
        <f>'様式2（case④）'!J19</f>
        <v>0</v>
      </c>
      <c r="F10" s="56" t="e">
        <f>#REF!</f>
        <v>#REF!</v>
      </c>
      <c r="G10" s="56" t="e">
        <f>#REF!</f>
        <v>#REF!</v>
      </c>
      <c r="H10" s="56" t="e">
        <f>#REF!</f>
        <v>#REF!</v>
      </c>
      <c r="I10" s="56" t="e">
        <f>#REF!</f>
        <v>#REF!</v>
      </c>
      <c r="L10" s="59" t="s">
        <v>100</v>
      </c>
      <c r="M10">
        <v>7</v>
      </c>
    </row>
    <row r="11" spans="1:13" x14ac:dyDescent="0.15">
      <c r="A11" s="55" t="s">
        <v>62</v>
      </c>
      <c r="B11" s="56" t="e">
        <f>#REF!</f>
        <v>#REF!</v>
      </c>
      <c r="C11" s="56" t="e">
        <f>#REF!</f>
        <v>#REF!</v>
      </c>
      <c r="D11" s="56" t="e">
        <f>#REF!</f>
        <v>#REF!</v>
      </c>
      <c r="E11" s="56" t="s">
        <v>89</v>
      </c>
      <c r="F11" s="56" t="e">
        <f>#REF!</f>
        <v>#REF!</v>
      </c>
      <c r="G11" s="56" t="e">
        <f>#REF!</f>
        <v>#REF!</v>
      </c>
      <c r="H11" s="56" t="e">
        <f>#REF!</f>
        <v>#REF!</v>
      </c>
      <c r="I11" s="56" t="s">
        <v>89</v>
      </c>
      <c r="L11" s="59" t="s">
        <v>101</v>
      </c>
      <c r="M11">
        <v>8</v>
      </c>
    </row>
    <row r="12" spans="1:13" x14ac:dyDescent="0.15">
      <c r="A12" s="741" t="s">
        <v>78</v>
      </c>
      <c r="B12" s="742"/>
      <c r="C12" s="742"/>
      <c r="D12" s="742"/>
      <c r="E12" s="742"/>
      <c r="F12" s="742"/>
      <c r="G12" s="742"/>
      <c r="H12" s="742"/>
      <c r="I12" s="743"/>
      <c r="L12" s="59" t="s">
        <v>102</v>
      </c>
      <c r="M12">
        <v>9</v>
      </c>
    </row>
    <row r="13" spans="1:13" x14ac:dyDescent="0.15">
      <c r="A13" s="55" t="s">
        <v>75</v>
      </c>
      <c r="B13" s="56" t="e">
        <f>#REF!</f>
        <v>#REF!</v>
      </c>
      <c r="C13" s="56" t="e">
        <f>#REF!</f>
        <v>#REF!</v>
      </c>
      <c r="D13" s="56" t="e">
        <f>#REF!</f>
        <v>#REF!</v>
      </c>
      <c r="E13" s="56" t="str">
        <f>'様式2（case④）'!J23</f>
        <v/>
      </c>
      <c r="F13" s="56" t="s">
        <v>90</v>
      </c>
      <c r="G13" s="56" t="s">
        <v>89</v>
      </c>
      <c r="H13" s="56" t="s">
        <v>90</v>
      </c>
      <c r="I13" s="56" t="s">
        <v>89</v>
      </c>
      <c r="L13" s="59" t="s">
        <v>103</v>
      </c>
      <c r="M13">
        <v>10</v>
      </c>
    </row>
    <row r="14" spans="1:13" x14ac:dyDescent="0.15">
      <c r="A14" s="55" t="s">
        <v>63</v>
      </c>
      <c r="B14" s="75" t="e">
        <f>#REF!</f>
        <v>#REF!</v>
      </c>
      <c r="C14" s="75" t="e">
        <f>#REF!</f>
        <v>#REF!</v>
      </c>
      <c r="D14" s="75" t="e">
        <f>#REF!</f>
        <v>#REF!</v>
      </c>
      <c r="E14" s="75">
        <f>'様式2（case④）'!J25</f>
        <v>0</v>
      </c>
      <c r="F14" s="75" t="e">
        <f>#REF!</f>
        <v>#REF!</v>
      </c>
      <c r="G14" s="75" t="e">
        <f>#REF!</f>
        <v>#REF!</v>
      </c>
      <c r="H14" s="75" t="e">
        <f>#REF!</f>
        <v>#REF!</v>
      </c>
      <c r="I14" s="75" t="e">
        <f>#REF!</f>
        <v>#REF!</v>
      </c>
      <c r="L14" s="59" t="s">
        <v>104</v>
      </c>
      <c r="M14">
        <v>11</v>
      </c>
    </row>
    <row r="15" spans="1:13" x14ac:dyDescent="0.15">
      <c r="A15" s="55" t="s">
        <v>79</v>
      </c>
      <c r="B15" s="56" t="e">
        <f>#REF!</f>
        <v>#REF!</v>
      </c>
      <c r="C15" s="56" t="e">
        <f>#REF!</f>
        <v>#REF!</v>
      </c>
      <c r="D15" s="56" t="e">
        <f>#REF!</f>
        <v>#REF!</v>
      </c>
      <c r="E15" s="56" t="str">
        <f>'様式2（case④）'!J34</f>
        <v/>
      </c>
      <c r="F15" s="56" t="e">
        <f>#REF!</f>
        <v>#REF!</v>
      </c>
      <c r="G15" s="56" t="e">
        <f>#REF!</f>
        <v>#REF!</v>
      </c>
      <c r="H15" s="56" t="e">
        <f>#REF!</f>
        <v>#REF!</v>
      </c>
      <c r="I15" s="56" t="e">
        <f>#REF!</f>
        <v>#REF!</v>
      </c>
      <c r="L15" s="59" t="s">
        <v>105</v>
      </c>
      <c r="M15">
        <v>12</v>
      </c>
    </row>
    <row r="16" spans="1:13" x14ac:dyDescent="0.15">
      <c r="A16" s="741" t="s">
        <v>222</v>
      </c>
      <c r="B16" s="742"/>
      <c r="C16" s="742"/>
      <c r="D16" s="742"/>
      <c r="E16" s="742"/>
      <c r="F16" s="742"/>
      <c r="G16" s="742"/>
      <c r="H16" s="742"/>
      <c r="I16" s="743"/>
      <c r="L16" s="59" t="s">
        <v>106</v>
      </c>
      <c r="M16">
        <v>13</v>
      </c>
    </row>
    <row r="17" spans="1:13" x14ac:dyDescent="0.15">
      <c r="A17" s="55" t="s">
        <v>80</v>
      </c>
      <c r="B17" s="56" t="e">
        <f>#REF!</f>
        <v>#REF!</v>
      </c>
      <c r="C17" s="56" t="e">
        <f>#REF!</f>
        <v>#REF!</v>
      </c>
      <c r="D17" s="56" t="e">
        <f>#REF!</f>
        <v>#REF!</v>
      </c>
      <c r="E17" s="56" t="str">
        <f>'様式2（case④）'!J36</f>
        <v/>
      </c>
      <c r="F17" s="56" t="e">
        <f>#REF!</f>
        <v>#REF!</v>
      </c>
      <c r="G17" s="56" t="e">
        <f>#REF!</f>
        <v>#REF!</v>
      </c>
      <c r="H17" s="56" t="e">
        <f>#REF!</f>
        <v>#REF!</v>
      </c>
      <c r="I17" s="56" t="e">
        <f>#REF!</f>
        <v>#REF!</v>
      </c>
      <c r="L17" s="59" t="s">
        <v>107</v>
      </c>
      <c r="M17">
        <v>14</v>
      </c>
    </row>
    <row r="18" spans="1:13" x14ac:dyDescent="0.15">
      <c r="A18" s="55" t="s">
        <v>81</v>
      </c>
      <c r="B18" s="56" t="e">
        <f>#REF!</f>
        <v>#REF!</v>
      </c>
      <c r="C18" s="56" t="e">
        <f>#REF!</f>
        <v>#REF!</v>
      </c>
      <c r="D18" s="56" t="e">
        <f>#REF!</f>
        <v>#REF!</v>
      </c>
      <c r="E18" s="56" t="str">
        <f>'様式2（case④）'!J38</f>
        <v/>
      </c>
      <c r="F18" s="56" t="e">
        <f>#REF!</f>
        <v>#REF!</v>
      </c>
      <c r="G18" s="56" t="e">
        <f>#REF!</f>
        <v>#REF!</v>
      </c>
      <c r="H18" s="56" t="e">
        <f>#REF!</f>
        <v>#REF!</v>
      </c>
      <c r="I18" s="56" t="e">
        <f>#REF!</f>
        <v>#REF!</v>
      </c>
      <c r="L18" s="59" t="s">
        <v>108</v>
      </c>
      <c r="M18">
        <v>15</v>
      </c>
    </row>
    <row r="19" spans="1:13" x14ac:dyDescent="0.15">
      <c r="A19" s="55" t="s">
        <v>82</v>
      </c>
      <c r="B19" s="56" t="e">
        <f>#REF!</f>
        <v>#REF!</v>
      </c>
      <c r="C19" s="56" t="e">
        <f>#REF!</f>
        <v>#REF!</v>
      </c>
      <c r="D19" s="56" t="e">
        <f>#REF!</f>
        <v>#REF!</v>
      </c>
      <c r="E19" s="56" t="str">
        <f>'様式2（case④）'!J40</f>
        <v/>
      </c>
      <c r="F19" s="56" t="e">
        <f>#REF!</f>
        <v>#REF!</v>
      </c>
      <c r="G19" s="56" t="e">
        <f>#REF!</f>
        <v>#REF!</v>
      </c>
      <c r="H19" s="56" t="e">
        <f>#REF!</f>
        <v>#REF!</v>
      </c>
      <c r="I19" s="56" t="e">
        <f>#REF!</f>
        <v>#REF!</v>
      </c>
      <c r="L19" s="59" t="s">
        <v>109</v>
      </c>
      <c r="M19">
        <v>16</v>
      </c>
    </row>
    <row r="20" spans="1:13" x14ac:dyDescent="0.15">
      <c r="A20" s="55" t="s">
        <v>83</v>
      </c>
      <c r="B20" s="56" t="s">
        <v>89</v>
      </c>
      <c r="C20" s="56" t="s">
        <v>89</v>
      </c>
      <c r="D20" s="56" t="s">
        <v>89</v>
      </c>
      <c r="E20" s="56" t="s">
        <v>89</v>
      </c>
      <c r="F20" s="56" t="s">
        <v>89</v>
      </c>
      <c r="G20" s="56" t="s">
        <v>89</v>
      </c>
      <c r="H20" s="56" t="s">
        <v>89</v>
      </c>
      <c r="I20" s="56" t="s">
        <v>89</v>
      </c>
      <c r="L20" s="59" t="s">
        <v>110</v>
      </c>
      <c r="M20">
        <v>17</v>
      </c>
    </row>
    <row r="21" spans="1:13" x14ac:dyDescent="0.15">
      <c r="A21" s="55" t="s">
        <v>4</v>
      </c>
      <c r="B21" s="56" t="e">
        <f>#REF!</f>
        <v>#REF!</v>
      </c>
      <c r="C21" s="56" t="e">
        <f>#REF!</f>
        <v>#REF!</v>
      </c>
      <c r="D21" s="56" t="e">
        <f>#REF!</f>
        <v>#REF!</v>
      </c>
      <c r="E21" s="56" t="str">
        <f>'様式2（case④）'!J42</f>
        <v/>
      </c>
      <c r="F21" s="56" t="e">
        <f>#REF!</f>
        <v>#REF!</v>
      </c>
      <c r="G21" s="56" t="e">
        <f>#REF!</f>
        <v>#REF!</v>
      </c>
      <c r="H21" s="56" t="e">
        <f>#REF!</f>
        <v>#REF!</v>
      </c>
      <c r="I21" s="56" t="e">
        <f>#REF!</f>
        <v>#REF!</v>
      </c>
      <c r="L21" s="59" t="s">
        <v>111</v>
      </c>
      <c r="M21">
        <v>18</v>
      </c>
    </row>
    <row r="22" spans="1:13" x14ac:dyDescent="0.15">
      <c r="A22" s="741" t="s">
        <v>224</v>
      </c>
      <c r="B22" s="742"/>
      <c r="C22" s="742"/>
      <c r="D22" s="742"/>
      <c r="E22" s="742"/>
      <c r="F22" s="742"/>
      <c r="G22" s="742"/>
      <c r="H22" s="742"/>
      <c r="I22" s="743"/>
      <c r="L22" s="59" t="s">
        <v>112</v>
      </c>
      <c r="M22">
        <v>19</v>
      </c>
    </row>
    <row r="23" spans="1:13" x14ac:dyDescent="0.15">
      <c r="A23" s="55" t="s">
        <v>226</v>
      </c>
      <c r="B23" s="56" t="s">
        <v>227</v>
      </c>
      <c r="C23" s="56" t="s">
        <v>227</v>
      </c>
      <c r="D23" s="56" t="s">
        <v>227</v>
      </c>
      <c r="E23" s="56" t="s">
        <v>227</v>
      </c>
      <c r="F23" s="56" t="s">
        <v>227</v>
      </c>
      <c r="G23" s="56" t="s">
        <v>227</v>
      </c>
      <c r="H23" s="56" t="s">
        <v>227</v>
      </c>
      <c r="I23" s="56" t="s">
        <v>227</v>
      </c>
      <c r="L23" s="59"/>
    </row>
    <row r="24" spans="1:13" x14ac:dyDescent="0.15">
      <c r="A24" s="55" t="s">
        <v>210</v>
      </c>
      <c r="B24" s="56" t="e">
        <f>IF(#REF!="専任補助者","○","")</f>
        <v>#REF!</v>
      </c>
      <c r="C24" s="56" t="e">
        <f>IF(#REF!="専任補助者","○","")</f>
        <v>#REF!</v>
      </c>
      <c r="D24" s="56" t="e">
        <f>IF(#REF!="専任補助者","○","")</f>
        <v>#REF!</v>
      </c>
      <c r="E24" s="56" t="e">
        <f>IF('様式2（case④）'!#REF!="専任補助者","○","")</f>
        <v>#REF!</v>
      </c>
      <c r="F24" s="56" t="e">
        <f>IF(#REF!="専任補助者","○","")</f>
        <v>#REF!</v>
      </c>
      <c r="G24" s="56" t="e">
        <f>IF(#REF!="専任補助者","○","")</f>
        <v>#REF!</v>
      </c>
      <c r="H24" s="56" t="e">
        <f>IF(#REF!="専任補助者","○","")</f>
        <v>#REF!</v>
      </c>
      <c r="I24" s="56" t="e">
        <f>IF(#REF!="専任補助者","○","")</f>
        <v>#REF!</v>
      </c>
      <c r="L24" s="59" t="s">
        <v>113</v>
      </c>
      <c r="M24">
        <v>20</v>
      </c>
    </row>
    <row r="25" spans="1:13" x14ac:dyDescent="0.15">
      <c r="L25" s="59" t="s">
        <v>114</v>
      </c>
      <c r="M25">
        <v>21</v>
      </c>
    </row>
    <row r="26" spans="1:13" x14ac:dyDescent="0.15">
      <c r="A26" s="55" t="s">
        <v>246</v>
      </c>
      <c r="B26" s="56" t="e">
        <f>#REF!</f>
        <v>#REF!</v>
      </c>
      <c r="C26" s="56" t="e">
        <f>#REF!</f>
        <v>#REF!</v>
      </c>
      <c r="D26" s="56" t="e">
        <f>#REF!</f>
        <v>#REF!</v>
      </c>
      <c r="E26" s="56" t="str">
        <f>'様式2（case④）'!J48</f>
        <v/>
      </c>
      <c r="F26" s="56" t="e">
        <f>#REF!</f>
        <v>#REF!</v>
      </c>
      <c r="G26" s="56" t="e">
        <f>#REF!</f>
        <v>#REF!</v>
      </c>
      <c r="H26" s="56" t="e">
        <f>#REF!</f>
        <v>#REF!</v>
      </c>
      <c r="I26" s="56" t="e">
        <f>#REF!</f>
        <v>#REF!</v>
      </c>
      <c r="L26" s="59" t="s">
        <v>115</v>
      </c>
      <c r="M26">
        <v>22</v>
      </c>
    </row>
    <row r="27" spans="1:13" x14ac:dyDescent="0.15">
      <c r="L27" s="59" t="s">
        <v>116</v>
      </c>
      <c r="M27">
        <v>23</v>
      </c>
    </row>
    <row r="28" spans="1:13" x14ac:dyDescent="0.15">
      <c r="A28" s="55" t="s">
        <v>248</v>
      </c>
      <c r="B28" s="115" t="e">
        <f>#REF!</f>
        <v>#REF!</v>
      </c>
      <c r="C28" s="56" t="e">
        <f>#REF!</f>
        <v>#REF!</v>
      </c>
      <c r="D28" s="56" t="e">
        <f>#REF!</f>
        <v>#REF!</v>
      </c>
      <c r="E28" s="56" t="e">
        <f>'様式2（case④）'!#REF!</f>
        <v>#REF!</v>
      </c>
      <c r="F28" s="56" t="e">
        <f>#REF!</f>
        <v>#REF!</v>
      </c>
      <c r="G28" s="56" t="e">
        <f>#REF!</f>
        <v>#REF!</v>
      </c>
      <c r="H28" s="56" t="e">
        <f>#REF!</f>
        <v>#REF!</v>
      </c>
      <c r="I28" s="56" t="e">
        <f>#REF!</f>
        <v>#REF!</v>
      </c>
      <c r="L28" s="59" t="s">
        <v>117</v>
      </c>
      <c r="M28">
        <v>24</v>
      </c>
    </row>
    <row r="29" spans="1:13" x14ac:dyDescent="0.15">
      <c r="A29" s="741" t="s">
        <v>264</v>
      </c>
      <c r="B29" s="742"/>
      <c r="C29" s="742"/>
      <c r="D29" s="742"/>
      <c r="E29" s="742"/>
      <c r="F29" s="742"/>
      <c r="G29" s="742"/>
      <c r="H29" s="742"/>
      <c r="I29" s="743"/>
      <c r="L29" s="59" t="s">
        <v>118</v>
      </c>
      <c r="M29">
        <v>25</v>
      </c>
    </row>
    <row r="30" spans="1:13" x14ac:dyDescent="0.15">
      <c r="A30" s="55" t="s">
        <v>303</v>
      </c>
      <c r="B30" s="56" t="e">
        <f>#REF!</f>
        <v>#REF!</v>
      </c>
      <c r="C30" s="56" t="e">
        <f>#REF!</f>
        <v>#REF!</v>
      </c>
      <c r="D30" s="56" t="e">
        <f>#REF!</f>
        <v>#REF!</v>
      </c>
      <c r="E30" s="56" t="str">
        <f>'様式2（case④）'!J44</f>
        <v/>
      </c>
      <c r="F30" s="56" t="e">
        <f>#REF!</f>
        <v>#REF!</v>
      </c>
      <c r="G30" s="56" t="e">
        <f>#REF!</f>
        <v>#REF!</v>
      </c>
      <c r="H30" s="56" t="e">
        <f>#REF!</f>
        <v>#REF!</v>
      </c>
      <c r="I30" s="56" t="e">
        <f>#REF!</f>
        <v>#REF!</v>
      </c>
      <c r="L30" s="59"/>
    </row>
    <row r="31" spans="1:13" x14ac:dyDescent="0.15">
      <c r="A31" s="55" t="s">
        <v>255</v>
      </c>
      <c r="B31" s="56" t="e">
        <f>#REF!</f>
        <v>#REF!</v>
      </c>
      <c r="C31" s="56" t="e">
        <f>#REF!</f>
        <v>#REF!</v>
      </c>
      <c r="D31" s="56" t="e">
        <f>#REF!</f>
        <v>#REF!</v>
      </c>
      <c r="E31" s="56">
        <f>'様式2（case④）'!J46</f>
        <v>0</v>
      </c>
      <c r="F31" s="56" t="e">
        <f>#REF!</f>
        <v>#REF!</v>
      </c>
      <c r="G31" s="56" t="e">
        <f>#REF!</f>
        <v>#REF!</v>
      </c>
      <c r="H31" s="56" t="e">
        <f>#REF!</f>
        <v>#REF!</v>
      </c>
      <c r="I31" s="56" t="e">
        <f>#REF!</f>
        <v>#REF!</v>
      </c>
      <c r="L31" s="59"/>
    </row>
    <row r="32" spans="1:13" x14ac:dyDescent="0.15">
      <c r="A32" s="127" t="s">
        <v>263</v>
      </c>
      <c r="B32" s="56" t="e">
        <f>#REF!</f>
        <v>#REF!</v>
      </c>
      <c r="C32" s="56" t="e">
        <f>#REF!</f>
        <v>#REF!</v>
      </c>
      <c r="D32" s="56" t="e">
        <f>#REF!</f>
        <v>#REF!</v>
      </c>
      <c r="E32" s="56" t="e">
        <f>'様式2（case④）'!#REF!</f>
        <v>#REF!</v>
      </c>
      <c r="F32" s="56" t="e">
        <f>#REF!</f>
        <v>#REF!</v>
      </c>
      <c r="G32" s="56" t="e">
        <f>#REF!</f>
        <v>#REF!</v>
      </c>
      <c r="H32" s="56" t="e">
        <f>#REF!</f>
        <v>#REF!</v>
      </c>
      <c r="I32" s="56" t="e">
        <f>#REF!</f>
        <v>#REF!</v>
      </c>
      <c r="L32" s="59" t="s">
        <v>119</v>
      </c>
      <c r="M32">
        <v>29</v>
      </c>
    </row>
    <row r="33" spans="12:13" x14ac:dyDescent="0.15">
      <c r="L33" s="59" t="s">
        <v>120</v>
      </c>
      <c r="M33">
        <v>30</v>
      </c>
    </row>
    <row r="34" spans="12:13" x14ac:dyDescent="0.15">
      <c r="L34" s="59" t="s">
        <v>121</v>
      </c>
      <c r="M34">
        <v>31</v>
      </c>
    </row>
    <row r="35" spans="12:13" x14ac:dyDescent="0.15">
      <c r="L35" s="59" t="s">
        <v>122</v>
      </c>
      <c r="M35">
        <v>32</v>
      </c>
    </row>
    <row r="36" spans="12:13" x14ac:dyDescent="0.15">
      <c r="L36" s="59" t="s">
        <v>123</v>
      </c>
      <c r="M36">
        <v>33</v>
      </c>
    </row>
    <row r="37" spans="12:13" x14ac:dyDescent="0.15">
      <c r="L37" s="59" t="s">
        <v>124</v>
      </c>
      <c r="M37">
        <v>34</v>
      </c>
    </row>
    <row r="38" spans="12:13" x14ac:dyDescent="0.15">
      <c r="L38" s="59" t="s">
        <v>125</v>
      </c>
      <c r="M38">
        <v>35</v>
      </c>
    </row>
    <row r="39" spans="12:13" x14ac:dyDescent="0.15">
      <c r="L39" s="59" t="s">
        <v>126</v>
      </c>
      <c r="M39">
        <v>36</v>
      </c>
    </row>
    <row r="40" spans="12:13" x14ac:dyDescent="0.15">
      <c r="L40" s="59" t="s">
        <v>127</v>
      </c>
      <c r="M40">
        <v>37</v>
      </c>
    </row>
    <row r="41" spans="12:13" x14ac:dyDescent="0.15">
      <c r="L41" s="59" t="s">
        <v>128</v>
      </c>
      <c r="M41">
        <v>38</v>
      </c>
    </row>
    <row r="42" spans="12:13" x14ac:dyDescent="0.15">
      <c r="L42" s="59" t="s">
        <v>129</v>
      </c>
      <c r="M42">
        <v>39</v>
      </c>
    </row>
    <row r="43" spans="12:13" x14ac:dyDescent="0.15">
      <c r="L43" s="59" t="s">
        <v>130</v>
      </c>
      <c r="M43">
        <v>40</v>
      </c>
    </row>
    <row r="44" spans="12:13" x14ac:dyDescent="0.15">
      <c r="L44" s="59" t="s">
        <v>131</v>
      </c>
      <c r="M44">
        <v>41</v>
      </c>
    </row>
    <row r="45" spans="12:13" x14ac:dyDescent="0.15">
      <c r="L45" s="59" t="s">
        <v>132</v>
      </c>
      <c r="M45">
        <v>42</v>
      </c>
    </row>
    <row r="46" spans="12:13" x14ac:dyDescent="0.15">
      <c r="L46" s="59" t="s">
        <v>133</v>
      </c>
      <c r="M46">
        <v>43</v>
      </c>
    </row>
    <row r="47" spans="12:13" x14ac:dyDescent="0.15">
      <c r="L47" s="59" t="s">
        <v>134</v>
      </c>
      <c r="M47">
        <v>44</v>
      </c>
    </row>
    <row r="48" spans="12:13" x14ac:dyDescent="0.15">
      <c r="L48" s="59" t="s">
        <v>135</v>
      </c>
      <c r="M48">
        <v>45</v>
      </c>
    </row>
    <row r="49" spans="12:13" x14ac:dyDescent="0.15">
      <c r="L49" s="59" t="s">
        <v>136</v>
      </c>
      <c r="M49">
        <v>46</v>
      </c>
    </row>
    <row r="50" spans="12:13" x14ac:dyDescent="0.15">
      <c r="L50" s="59" t="s">
        <v>137</v>
      </c>
      <c r="M50">
        <v>47</v>
      </c>
    </row>
  </sheetData>
  <sheetProtection selectLockedCells="1"/>
  <mergeCells count="6">
    <mergeCell ref="A29:I29"/>
    <mergeCell ref="A4:I4"/>
    <mergeCell ref="A7:I7"/>
    <mergeCell ref="A16:I16"/>
    <mergeCell ref="A12:I12"/>
    <mergeCell ref="A22:I22"/>
  </mergeCells>
  <phoneticPr fontId="2"/>
  <pageMargins left="0.7" right="0.7" top="0.75" bottom="0.75" header="0.3" footer="0.3"/>
  <pageSetup paperSize="9" orientation="landscape" r:id="rId1"/>
  <cellWatches>
    <cellWatch r="B5"/>
  </cellWatch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sheetPr>
  <dimension ref="A1:AS101"/>
  <sheetViews>
    <sheetView view="pageBreakPreview" zoomScale="80" zoomScaleNormal="80" zoomScaleSheetLayoutView="80" workbookViewId="0">
      <selection activeCell="A2" sqref="A2:AE2"/>
    </sheetView>
  </sheetViews>
  <sheetFormatPr defaultColWidth="9" defaultRowHeight="13.5" x14ac:dyDescent="0.15"/>
  <cols>
    <col min="1" max="1" width="6.625" style="5" customWidth="1"/>
    <col min="2" max="3" width="3.625" style="5" customWidth="1"/>
    <col min="4" max="4" width="12.625" style="5" customWidth="1"/>
    <col min="5" max="5" width="2.125" style="5" customWidth="1"/>
    <col min="6" max="6" width="9.625" style="5" customWidth="1"/>
    <col min="7" max="7" width="15.625" style="5" customWidth="1"/>
    <col min="8" max="8" width="2.125" style="5" customWidth="1"/>
    <col min="9" max="9" width="14.125" style="5" customWidth="1"/>
    <col min="10" max="10" width="2.125" style="5" customWidth="1"/>
    <col min="11" max="12" width="3.625" style="5" customWidth="1"/>
    <col min="13" max="13" width="12.625" style="5" customWidth="1"/>
    <col min="14" max="14" width="3.625" style="5" customWidth="1"/>
    <col min="15" max="15" width="5.125" style="5" customWidth="1"/>
    <col min="16" max="16" width="2.125" style="5" customWidth="1"/>
    <col min="17" max="17" width="3.625" style="5" customWidth="1"/>
    <col min="18" max="18" width="5.125" style="5" customWidth="1"/>
    <col min="19" max="19" width="9.625" style="5" customWidth="1"/>
    <col min="20" max="21" width="3.625" style="5" customWidth="1"/>
    <col min="22" max="22" width="6.625" style="5" customWidth="1"/>
    <col min="23" max="27" width="3.625" style="5" customWidth="1"/>
    <col min="28" max="29" width="9.625" style="5" customWidth="1"/>
    <col min="30" max="31" width="3.625" style="5" customWidth="1"/>
    <col min="32" max="32" width="9" style="5"/>
    <col min="33" max="33" width="20.625" style="5" customWidth="1"/>
    <col min="34" max="16384" width="9" style="5"/>
  </cols>
  <sheetData>
    <row r="1" spans="1:31" ht="15" customHeight="1" x14ac:dyDescent="0.15">
      <c r="AA1" s="916" t="s">
        <v>334</v>
      </c>
      <c r="AB1" s="916"/>
      <c r="AC1" s="916"/>
      <c r="AD1" s="916"/>
      <c r="AE1" s="916"/>
    </row>
    <row r="2" spans="1:31" ht="21" customHeight="1" x14ac:dyDescent="0.15">
      <c r="A2" s="917" t="s">
        <v>0</v>
      </c>
      <c r="B2" s="917"/>
      <c r="C2" s="917"/>
      <c r="D2" s="917"/>
      <c r="E2" s="917"/>
      <c r="F2" s="917"/>
      <c r="G2" s="917"/>
      <c r="H2" s="917"/>
      <c r="I2" s="917"/>
      <c r="J2" s="917"/>
      <c r="K2" s="917"/>
      <c r="L2" s="917"/>
      <c r="M2" s="917"/>
      <c r="N2" s="917"/>
      <c r="O2" s="917"/>
      <c r="P2" s="917"/>
      <c r="Q2" s="917"/>
      <c r="R2" s="917"/>
      <c r="S2" s="917"/>
      <c r="T2" s="917"/>
      <c r="U2" s="917"/>
      <c r="V2" s="917"/>
      <c r="W2" s="917"/>
      <c r="X2" s="917"/>
      <c r="Y2" s="917"/>
      <c r="Z2" s="917"/>
      <c r="AA2" s="917"/>
      <c r="AB2" s="917"/>
      <c r="AC2" s="917"/>
      <c r="AD2" s="917"/>
      <c r="AE2" s="917"/>
    </row>
    <row r="3" spans="1:31" ht="15" customHeight="1" x14ac:dyDescent="0.15">
      <c r="U3" s="920" t="s">
        <v>310</v>
      </c>
      <c r="V3" s="920"/>
      <c r="W3" s="920"/>
      <c r="X3" s="131" t="s">
        <v>338</v>
      </c>
      <c r="Y3" s="918">
        <f>'様式１（表紙）'!L6</f>
        <v>0</v>
      </c>
      <c r="Z3" s="918"/>
      <c r="AA3" s="918"/>
      <c r="AB3" s="918"/>
      <c r="AC3" s="918"/>
      <c r="AD3" s="918"/>
      <c r="AE3" s="918"/>
    </row>
    <row r="4" spans="1:31" ht="15" customHeight="1" x14ac:dyDescent="0.15">
      <c r="U4" s="920" t="s">
        <v>19</v>
      </c>
      <c r="V4" s="920"/>
      <c r="W4" s="920"/>
      <c r="X4" s="131" t="s">
        <v>338</v>
      </c>
      <c r="Y4" s="919" t="str">
        <f>'様式１（表紙）'!B11</f>
        <v>播但連絡道路　道路維持修繕工事（橋梁耐震補強修繕工事（第７・６高架橋））</v>
      </c>
      <c r="Z4" s="919"/>
      <c r="AA4" s="919"/>
      <c r="AB4" s="919"/>
      <c r="AC4" s="919"/>
      <c r="AD4" s="919"/>
      <c r="AE4" s="919"/>
    </row>
    <row r="5" spans="1:31" ht="21" customHeight="1" x14ac:dyDescent="0.15">
      <c r="A5" s="908" t="s">
        <v>422</v>
      </c>
      <c r="B5" s="908"/>
      <c r="C5" s="908"/>
      <c r="D5" s="908"/>
      <c r="E5" s="908"/>
      <c r="F5" s="908"/>
      <c r="G5" s="766" t="s">
        <v>767</v>
      </c>
      <c r="H5" s="766"/>
      <c r="I5" s="766"/>
      <c r="J5" s="766"/>
      <c r="K5" s="766"/>
      <c r="L5" s="766"/>
      <c r="M5" s="333" t="s">
        <v>637</v>
      </c>
      <c r="N5" s="928" t="s">
        <v>639</v>
      </c>
      <c r="O5" s="928"/>
      <c r="P5" s="928"/>
      <c r="Q5" s="766" t="s">
        <v>770</v>
      </c>
      <c r="R5" s="766"/>
      <c r="S5" s="766"/>
      <c r="T5" s="766"/>
      <c r="U5" s="766"/>
      <c r="V5" s="766"/>
      <c r="W5" s="766"/>
      <c r="X5" s="766"/>
      <c r="Y5" s="766"/>
      <c r="Z5" s="766"/>
      <c r="AA5" s="766"/>
      <c r="AB5" s="766"/>
      <c r="AC5" s="766"/>
      <c r="AD5" s="766"/>
      <c r="AE5" s="766"/>
    </row>
    <row r="6" spans="1:31" ht="3" customHeight="1" x14ac:dyDescent="0.15">
      <c r="A6" s="133"/>
      <c r="B6" s="133"/>
      <c r="C6" s="133"/>
      <c r="D6" s="133"/>
      <c r="F6" s="132"/>
      <c r="G6" s="132"/>
    </row>
    <row r="7" spans="1:31" ht="15" customHeight="1" x14ac:dyDescent="0.15">
      <c r="A7" s="921" t="s">
        <v>60</v>
      </c>
      <c r="B7" s="881" t="s">
        <v>467</v>
      </c>
      <c r="C7" s="881"/>
      <c r="D7" s="878"/>
      <c r="E7" s="163"/>
      <c r="F7" s="881" t="s">
        <v>388</v>
      </c>
      <c r="G7" s="881"/>
      <c r="H7" s="881"/>
      <c r="I7" s="881"/>
      <c r="J7" s="130"/>
      <c r="K7" s="877" t="s">
        <v>8</v>
      </c>
      <c r="L7" s="881"/>
      <c r="M7" s="878"/>
      <c r="N7" s="877" t="s">
        <v>6</v>
      </c>
      <c r="O7" s="881"/>
      <c r="P7" s="881"/>
      <c r="Q7" s="881"/>
      <c r="R7" s="878"/>
      <c r="S7" s="327"/>
      <c r="T7" s="328"/>
      <c r="U7" s="328"/>
      <c r="V7" s="802" t="s">
        <v>475</v>
      </c>
      <c r="W7" s="802"/>
      <c r="X7" s="802"/>
      <c r="Y7" s="802"/>
      <c r="Z7" s="328"/>
      <c r="AA7" s="328"/>
      <c r="AB7" s="329"/>
      <c r="AC7" s="922" t="s">
        <v>274</v>
      </c>
      <c r="AD7" s="802"/>
      <c r="AE7" s="923"/>
    </row>
    <row r="8" spans="1:31" ht="15" customHeight="1" x14ac:dyDescent="0.15">
      <c r="A8" s="921"/>
      <c r="B8" s="768"/>
      <c r="C8" s="768"/>
      <c r="D8" s="880"/>
      <c r="E8" s="149" t="s">
        <v>386</v>
      </c>
      <c r="F8" s="768" t="s">
        <v>5</v>
      </c>
      <c r="G8" s="768"/>
      <c r="H8" s="768"/>
      <c r="I8" s="768"/>
      <c r="J8" s="204" t="s">
        <v>387</v>
      </c>
      <c r="K8" s="879"/>
      <c r="L8" s="768"/>
      <c r="M8" s="880"/>
      <c r="N8" s="879"/>
      <c r="O8" s="768"/>
      <c r="P8" s="768"/>
      <c r="Q8" s="768"/>
      <c r="R8" s="880"/>
      <c r="S8" s="803" t="s">
        <v>632</v>
      </c>
      <c r="T8" s="804"/>
      <c r="U8" s="804"/>
      <c r="V8" s="804" t="s">
        <v>633</v>
      </c>
      <c r="W8" s="804"/>
      <c r="X8" s="804"/>
      <c r="Y8" s="804"/>
      <c r="Z8" s="804" t="s">
        <v>634</v>
      </c>
      <c r="AA8" s="804"/>
      <c r="AB8" s="927"/>
      <c r="AC8" s="924"/>
      <c r="AD8" s="925"/>
      <c r="AE8" s="926"/>
    </row>
    <row r="9" spans="1:31" ht="15" customHeight="1" x14ac:dyDescent="0.15">
      <c r="A9" s="765" t="s">
        <v>450</v>
      </c>
      <c r="B9" s="763"/>
      <c r="C9" s="763"/>
      <c r="D9" s="764"/>
      <c r="E9" s="140"/>
      <c r="F9" s="767"/>
      <c r="G9" s="767"/>
      <c r="H9" s="767"/>
      <c r="I9" s="767"/>
      <c r="J9" s="344"/>
      <c r="K9" s="343"/>
      <c r="L9" s="904"/>
      <c r="M9" s="905"/>
      <c r="N9" s="910"/>
      <c r="O9" s="911"/>
      <c r="P9" s="911"/>
      <c r="Q9" s="911"/>
      <c r="R9" s="912"/>
      <c r="S9" s="805"/>
      <c r="T9" s="806"/>
      <c r="U9" s="806"/>
      <c r="V9" s="806"/>
      <c r="W9" s="806"/>
      <c r="X9" s="806"/>
      <c r="Y9" s="806"/>
      <c r="Z9" s="798"/>
      <c r="AA9" s="798"/>
      <c r="AB9" s="799"/>
      <c r="AC9" s="795"/>
      <c r="AD9" s="796"/>
      <c r="AE9" s="797"/>
    </row>
    <row r="10" spans="1:31" ht="15" customHeight="1" x14ac:dyDescent="0.15">
      <c r="A10" s="765"/>
      <c r="B10" s="761"/>
      <c r="C10" s="761"/>
      <c r="D10" s="762"/>
      <c r="E10" s="162" t="s">
        <v>335</v>
      </c>
      <c r="F10" s="761"/>
      <c r="G10" s="761"/>
      <c r="H10" s="761"/>
      <c r="I10" s="761"/>
      <c r="J10" s="345" t="s">
        <v>387</v>
      </c>
      <c r="K10" s="162" t="s">
        <v>321</v>
      </c>
      <c r="L10" s="906"/>
      <c r="M10" s="907"/>
      <c r="N10" s="882" t="str">
        <f>IF(N9=$D$67,"（出資比率","")</f>
        <v/>
      </c>
      <c r="O10" s="883"/>
      <c r="P10" s="883"/>
      <c r="Q10" s="342">
        <v>20</v>
      </c>
      <c r="R10" s="345" t="str">
        <f>IF(N10="","","％）")</f>
        <v/>
      </c>
      <c r="S10" s="807"/>
      <c r="T10" s="800"/>
      <c r="U10" s="800"/>
      <c r="V10" s="800"/>
      <c r="W10" s="800"/>
      <c r="X10" s="800"/>
      <c r="Y10" s="800"/>
      <c r="Z10" s="800"/>
      <c r="AA10" s="800"/>
      <c r="AB10" s="801"/>
      <c r="AC10" s="789"/>
      <c r="AD10" s="761"/>
      <c r="AE10" s="762"/>
    </row>
    <row r="11" spans="1:31" ht="15" customHeight="1" x14ac:dyDescent="0.15">
      <c r="A11" s="915"/>
      <c r="B11" s="915"/>
      <c r="C11" s="915"/>
      <c r="D11" s="915"/>
      <c r="K11" s="131"/>
      <c r="L11" s="131"/>
    </row>
    <row r="12" spans="1:31" ht="21" customHeight="1" x14ac:dyDescent="0.15">
      <c r="A12" s="784" t="s">
        <v>423</v>
      </c>
      <c r="B12" s="784"/>
      <c r="C12" s="784"/>
      <c r="D12" s="784"/>
      <c r="E12" s="784"/>
      <c r="F12" s="784"/>
      <c r="G12" s="766" t="s">
        <v>768</v>
      </c>
      <c r="H12" s="766"/>
      <c r="I12" s="766"/>
      <c r="J12" s="766"/>
      <c r="K12" s="766"/>
      <c r="L12" s="766"/>
      <c r="M12" s="333" t="s">
        <v>638</v>
      </c>
      <c r="N12" s="332"/>
      <c r="O12" s="332"/>
      <c r="P12" s="332"/>
      <c r="Q12" s="332"/>
      <c r="R12" s="332"/>
      <c r="S12" s="777"/>
      <c r="T12" s="777"/>
      <c r="U12" s="777"/>
    </row>
    <row r="13" spans="1:31" ht="3" customHeight="1" thickBot="1" x14ac:dyDescent="0.2">
      <c r="A13" s="134"/>
      <c r="B13" s="134"/>
      <c r="C13" s="134"/>
      <c r="D13" s="134"/>
    </row>
    <row r="14" spans="1:31" ht="15" customHeight="1" thickTop="1" x14ac:dyDescent="0.15">
      <c r="A14" s="913" t="s">
        <v>60</v>
      </c>
      <c r="B14" s="877" t="s">
        <v>319</v>
      </c>
      <c r="C14" s="881"/>
      <c r="D14" s="878"/>
      <c r="E14" s="163"/>
      <c r="F14" s="881" t="s">
        <v>388</v>
      </c>
      <c r="G14" s="881"/>
      <c r="H14" s="881"/>
      <c r="I14" s="881"/>
      <c r="J14" s="130"/>
      <c r="K14" s="877" t="s">
        <v>8</v>
      </c>
      <c r="L14" s="881"/>
      <c r="M14" s="878"/>
      <c r="N14" s="877" t="s">
        <v>6</v>
      </c>
      <c r="O14" s="881"/>
      <c r="P14" s="881"/>
      <c r="Q14" s="881"/>
      <c r="R14" s="878"/>
      <c r="S14" s="877" t="s">
        <v>320</v>
      </c>
      <c r="T14" s="881"/>
      <c r="U14" s="878"/>
      <c r="V14" s="877" t="s">
        <v>331</v>
      </c>
      <c r="W14" s="881"/>
      <c r="X14" s="878"/>
      <c r="Y14" s="877" t="s">
        <v>363</v>
      </c>
      <c r="Z14" s="878"/>
      <c r="AA14" s="131"/>
      <c r="AB14" s="835" t="s">
        <v>33</v>
      </c>
      <c r="AC14" s="836"/>
      <c r="AD14" s="873">
        <f>COUNTIF($Y$16:$Y$23,"&gt;=85")</f>
        <v>0</v>
      </c>
      <c r="AE14" s="874"/>
    </row>
    <row r="15" spans="1:31" ht="15" customHeight="1" x14ac:dyDescent="0.15">
      <c r="A15" s="914"/>
      <c r="B15" s="879"/>
      <c r="C15" s="768"/>
      <c r="D15" s="880"/>
      <c r="E15" s="149" t="s">
        <v>386</v>
      </c>
      <c r="F15" s="768" t="s">
        <v>5</v>
      </c>
      <c r="G15" s="768"/>
      <c r="H15" s="768"/>
      <c r="I15" s="768"/>
      <c r="J15" s="204" t="s">
        <v>387</v>
      </c>
      <c r="K15" s="879"/>
      <c r="L15" s="768"/>
      <c r="M15" s="880"/>
      <c r="N15" s="879"/>
      <c r="O15" s="768"/>
      <c r="P15" s="768"/>
      <c r="Q15" s="768"/>
      <c r="R15" s="880"/>
      <c r="S15" s="879"/>
      <c r="T15" s="768"/>
      <c r="U15" s="880"/>
      <c r="V15" s="879"/>
      <c r="W15" s="768"/>
      <c r="X15" s="880"/>
      <c r="Y15" s="879"/>
      <c r="Z15" s="880"/>
      <c r="AA15" s="295"/>
      <c r="AB15" s="824"/>
      <c r="AC15" s="825"/>
      <c r="AD15" s="875"/>
      <c r="AE15" s="876"/>
    </row>
    <row r="16" spans="1:31" ht="15" customHeight="1" x14ac:dyDescent="0.15">
      <c r="A16" s="909" t="s">
        <v>450</v>
      </c>
      <c r="B16" s="787"/>
      <c r="C16" s="767"/>
      <c r="D16" s="788"/>
      <c r="E16" s="140"/>
      <c r="F16" s="767"/>
      <c r="G16" s="767"/>
      <c r="H16" s="767"/>
      <c r="I16" s="767"/>
      <c r="J16" s="147"/>
      <c r="K16" s="343"/>
      <c r="L16" s="819"/>
      <c r="M16" s="820"/>
      <c r="N16" s="910"/>
      <c r="O16" s="911"/>
      <c r="P16" s="911"/>
      <c r="Q16" s="911"/>
      <c r="R16" s="912"/>
      <c r="S16" s="808"/>
      <c r="T16" s="830"/>
      <c r="U16" s="831"/>
      <c r="V16" s="818"/>
      <c r="W16" s="819"/>
      <c r="X16" s="820"/>
      <c r="Y16" s="786"/>
      <c r="Z16" s="764"/>
      <c r="AA16" s="296"/>
      <c r="AB16" s="822" t="s">
        <v>57</v>
      </c>
      <c r="AC16" s="823"/>
      <c r="AD16" s="884">
        <f>COUNTIF($Y$16:$Y$23,"&gt;=80")-AD14</f>
        <v>0</v>
      </c>
      <c r="AE16" s="885"/>
    </row>
    <row r="17" spans="1:31" ht="15" customHeight="1" x14ac:dyDescent="0.15">
      <c r="A17" s="902"/>
      <c r="B17" s="789"/>
      <c r="C17" s="761"/>
      <c r="D17" s="762"/>
      <c r="E17" s="162" t="s">
        <v>335</v>
      </c>
      <c r="F17" s="761"/>
      <c r="G17" s="761"/>
      <c r="H17" s="761"/>
      <c r="I17" s="761"/>
      <c r="J17" s="138" t="s">
        <v>387</v>
      </c>
      <c r="K17" s="162" t="s">
        <v>321</v>
      </c>
      <c r="L17" s="790"/>
      <c r="M17" s="791"/>
      <c r="N17" s="882" t="str">
        <f t="shared" ref="N17" si="0">IF(N16=$D$67,"（出資比率","")</f>
        <v/>
      </c>
      <c r="O17" s="883"/>
      <c r="P17" s="883"/>
      <c r="Q17" s="342"/>
      <c r="R17" s="345" t="str">
        <f t="shared" ref="R17" si="1">IF(N17="","","％）")</f>
        <v/>
      </c>
      <c r="S17" s="832"/>
      <c r="T17" s="833"/>
      <c r="U17" s="834"/>
      <c r="V17" s="821"/>
      <c r="W17" s="790"/>
      <c r="X17" s="791"/>
      <c r="Y17" s="815"/>
      <c r="Z17" s="817"/>
      <c r="AB17" s="824"/>
      <c r="AC17" s="825"/>
      <c r="AD17" s="875"/>
      <c r="AE17" s="876"/>
    </row>
    <row r="18" spans="1:31" ht="15" customHeight="1" x14ac:dyDescent="0.15">
      <c r="A18" s="901" t="s">
        <v>450</v>
      </c>
      <c r="B18" s="787"/>
      <c r="C18" s="767"/>
      <c r="D18" s="788"/>
      <c r="E18" s="140"/>
      <c r="F18" s="767"/>
      <c r="G18" s="767"/>
      <c r="H18" s="767"/>
      <c r="I18" s="767"/>
      <c r="J18" s="158"/>
      <c r="K18" s="180"/>
      <c r="L18" s="819"/>
      <c r="M18" s="820"/>
      <c r="N18" s="786"/>
      <c r="O18" s="763"/>
      <c r="P18" s="763"/>
      <c r="Q18" s="763"/>
      <c r="R18" s="764"/>
      <c r="S18" s="814"/>
      <c r="T18" s="763"/>
      <c r="U18" s="764"/>
      <c r="V18" s="818"/>
      <c r="W18" s="819"/>
      <c r="X18" s="820"/>
      <c r="Y18" s="786"/>
      <c r="Z18" s="764"/>
      <c r="AB18" s="826" t="s">
        <v>58</v>
      </c>
      <c r="AC18" s="827"/>
      <c r="AD18" s="884">
        <f>COUNTIF($Y$16:$Y$23,"&gt;=75")-SUM(AD14:AD17)</f>
        <v>0</v>
      </c>
      <c r="AE18" s="885"/>
    </row>
    <row r="19" spans="1:31" ht="15" customHeight="1" x14ac:dyDescent="0.15">
      <c r="A19" s="902"/>
      <c r="B19" s="789"/>
      <c r="C19" s="761"/>
      <c r="D19" s="762"/>
      <c r="E19" s="162" t="s">
        <v>335</v>
      </c>
      <c r="F19" s="761"/>
      <c r="G19" s="761"/>
      <c r="H19" s="761"/>
      <c r="I19" s="761"/>
      <c r="J19" s="138" t="s">
        <v>387</v>
      </c>
      <c r="K19" s="162" t="s">
        <v>321</v>
      </c>
      <c r="L19" s="790"/>
      <c r="M19" s="791"/>
      <c r="N19" s="882" t="str">
        <f t="shared" ref="N19" si="2">IF(N18=$D$67,"（出資比率","")</f>
        <v/>
      </c>
      <c r="O19" s="883"/>
      <c r="P19" s="883"/>
      <c r="Q19" s="342"/>
      <c r="R19" s="345" t="str">
        <f t="shared" ref="R19" si="3">IF(N19="","","％）")</f>
        <v/>
      </c>
      <c r="S19" s="815"/>
      <c r="T19" s="816"/>
      <c r="U19" s="817"/>
      <c r="V19" s="821"/>
      <c r="W19" s="790"/>
      <c r="X19" s="791"/>
      <c r="Y19" s="815"/>
      <c r="Z19" s="817"/>
      <c r="AB19" s="824"/>
      <c r="AC19" s="825"/>
      <c r="AD19" s="875"/>
      <c r="AE19" s="876"/>
    </row>
    <row r="20" spans="1:31" ht="15" customHeight="1" x14ac:dyDescent="0.15">
      <c r="A20" s="901" t="s">
        <v>450</v>
      </c>
      <c r="B20" s="787"/>
      <c r="C20" s="767"/>
      <c r="D20" s="788"/>
      <c r="E20" s="140"/>
      <c r="F20" s="767"/>
      <c r="G20" s="767"/>
      <c r="H20" s="767"/>
      <c r="I20" s="767"/>
      <c r="J20" s="158"/>
      <c r="K20" s="180"/>
      <c r="L20" s="819"/>
      <c r="M20" s="820"/>
      <c r="N20" s="786"/>
      <c r="O20" s="763"/>
      <c r="P20" s="763"/>
      <c r="Q20" s="763"/>
      <c r="R20" s="764"/>
      <c r="S20" s="814"/>
      <c r="T20" s="763"/>
      <c r="U20" s="764"/>
      <c r="V20" s="818"/>
      <c r="W20" s="819"/>
      <c r="X20" s="820"/>
      <c r="Y20" s="786"/>
      <c r="Z20" s="764"/>
      <c r="AB20" s="828" t="s">
        <v>377</v>
      </c>
      <c r="AC20" s="829"/>
      <c r="AD20" s="884">
        <f>COUNTIF($Y$16:$Y$23,"&gt;=70")-SUM(AD14:AD19)</f>
        <v>0</v>
      </c>
      <c r="AE20" s="885"/>
    </row>
    <row r="21" spans="1:31" ht="15" customHeight="1" x14ac:dyDescent="0.15">
      <c r="A21" s="902"/>
      <c r="B21" s="789"/>
      <c r="C21" s="761"/>
      <c r="D21" s="762"/>
      <c r="E21" s="162" t="s">
        <v>335</v>
      </c>
      <c r="F21" s="761"/>
      <c r="G21" s="761"/>
      <c r="H21" s="761"/>
      <c r="I21" s="761"/>
      <c r="J21" s="138" t="s">
        <v>387</v>
      </c>
      <c r="K21" s="162" t="s">
        <v>321</v>
      </c>
      <c r="L21" s="790"/>
      <c r="M21" s="791"/>
      <c r="N21" s="882" t="str">
        <f t="shared" ref="N21" si="4">IF(N20=$D$67,"（出資比率","")</f>
        <v/>
      </c>
      <c r="O21" s="883"/>
      <c r="P21" s="883"/>
      <c r="Q21" s="342"/>
      <c r="R21" s="345" t="str">
        <f t="shared" ref="R21" si="5">IF(N21="","","％）")</f>
        <v/>
      </c>
      <c r="S21" s="815"/>
      <c r="T21" s="816"/>
      <c r="U21" s="817"/>
      <c r="V21" s="821"/>
      <c r="W21" s="790"/>
      <c r="X21" s="791"/>
      <c r="Y21" s="815"/>
      <c r="Z21" s="817"/>
      <c r="AB21" s="828"/>
      <c r="AC21" s="829"/>
      <c r="AD21" s="875"/>
      <c r="AE21" s="876"/>
    </row>
    <row r="22" spans="1:31" ht="15" customHeight="1" x14ac:dyDescent="0.15">
      <c r="A22" s="901" t="s">
        <v>450</v>
      </c>
      <c r="B22" s="787"/>
      <c r="C22" s="767"/>
      <c r="D22" s="788"/>
      <c r="E22" s="140"/>
      <c r="F22" s="903"/>
      <c r="G22" s="903"/>
      <c r="H22" s="903"/>
      <c r="I22" s="903"/>
      <c r="J22" s="158"/>
      <c r="K22" s="180"/>
      <c r="L22" s="819"/>
      <c r="M22" s="820"/>
      <c r="N22" s="786"/>
      <c r="O22" s="763"/>
      <c r="P22" s="763"/>
      <c r="Q22" s="763"/>
      <c r="R22" s="764"/>
      <c r="S22" s="808"/>
      <c r="T22" s="809"/>
      <c r="U22" s="810"/>
      <c r="V22" s="818"/>
      <c r="W22" s="819"/>
      <c r="X22" s="820"/>
      <c r="Y22" s="786"/>
      <c r="Z22" s="764"/>
      <c r="AB22" s="828" t="s">
        <v>671</v>
      </c>
      <c r="AC22" s="829"/>
      <c r="AD22" s="884">
        <f>4-SUM(AD14:AD21)</f>
        <v>4</v>
      </c>
      <c r="AE22" s="885"/>
    </row>
    <row r="23" spans="1:31" ht="15" customHeight="1" thickBot="1" x14ac:dyDescent="0.2">
      <c r="A23" s="902"/>
      <c r="B23" s="789"/>
      <c r="C23" s="761"/>
      <c r="D23" s="762"/>
      <c r="E23" s="162" t="s">
        <v>335</v>
      </c>
      <c r="F23" s="792"/>
      <c r="G23" s="792"/>
      <c r="H23" s="792"/>
      <c r="I23" s="792"/>
      <c r="J23" s="138" t="s">
        <v>387</v>
      </c>
      <c r="K23" s="162" t="s">
        <v>321</v>
      </c>
      <c r="L23" s="790"/>
      <c r="M23" s="791"/>
      <c r="N23" s="882" t="str">
        <f t="shared" ref="N23" si="6">IF(N22=$D$67,"（出資比率","")</f>
        <v/>
      </c>
      <c r="O23" s="883"/>
      <c r="P23" s="883"/>
      <c r="Q23" s="342"/>
      <c r="R23" s="345" t="str">
        <f t="shared" ref="R23" si="7">IF(N23="","","％）")</f>
        <v/>
      </c>
      <c r="S23" s="811"/>
      <c r="T23" s="812"/>
      <c r="U23" s="813"/>
      <c r="V23" s="821"/>
      <c r="W23" s="790"/>
      <c r="X23" s="791"/>
      <c r="Y23" s="815"/>
      <c r="Z23" s="817"/>
      <c r="AB23" s="869"/>
      <c r="AC23" s="870"/>
      <c r="AD23" s="886"/>
      <c r="AE23" s="887"/>
    </row>
    <row r="24" spans="1:31" ht="6" customHeight="1" thickTop="1" thickBot="1" x14ac:dyDescent="0.2">
      <c r="A24" s="330"/>
      <c r="B24" s="330"/>
      <c r="C24" s="330"/>
      <c r="D24" s="330"/>
    </row>
    <row r="25" spans="1:31" ht="6" customHeight="1" thickTop="1" x14ac:dyDescent="0.15">
      <c r="A25" s="331"/>
      <c r="B25" s="331"/>
      <c r="C25" s="331"/>
      <c r="D25" s="331"/>
      <c r="R25" s="898" t="s">
        <v>431</v>
      </c>
      <c r="S25" s="899"/>
      <c r="T25" s="218"/>
      <c r="U25" s="218"/>
      <c r="V25" s="218"/>
      <c r="W25" s="218"/>
      <c r="X25" s="218"/>
      <c r="Y25" s="218"/>
      <c r="Z25" s="218"/>
      <c r="AA25" s="218"/>
      <c r="AB25" s="218"/>
      <c r="AC25" s="218"/>
      <c r="AD25" s="219"/>
    </row>
    <row r="26" spans="1:31" ht="9" customHeight="1" x14ac:dyDescent="0.15">
      <c r="A26" s="784" t="s">
        <v>591</v>
      </c>
      <c r="B26" s="784"/>
      <c r="C26" s="784"/>
      <c r="D26" s="784"/>
      <c r="E26" s="784"/>
      <c r="F26" s="784"/>
      <c r="G26" s="777"/>
      <c r="H26" s="777"/>
      <c r="I26" s="777"/>
      <c r="R26" s="900"/>
      <c r="S26" s="733"/>
      <c r="T26" s="208"/>
      <c r="U26" s="208"/>
      <c r="V26" s="208"/>
      <c r="W26" s="208"/>
      <c r="X26" s="208"/>
      <c r="Y26" s="208"/>
      <c r="Z26" s="208"/>
      <c r="AA26" s="208"/>
      <c r="AB26" s="208"/>
      <c r="AC26" s="208"/>
      <c r="AD26" s="212"/>
    </row>
    <row r="27" spans="1:31" ht="12" customHeight="1" x14ac:dyDescent="0.15">
      <c r="A27" s="784"/>
      <c r="B27" s="784"/>
      <c r="C27" s="784"/>
      <c r="D27" s="784"/>
      <c r="E27" s="784"/>
      <c r="F27" s="784"/>
      <c r="G27" s="135"/>
      <c r="H27" s="135"/>
      <c r="I27" s="135"/>
      <c r="R27" s="897" t="s">
        <v>201</v>
      </c>
      <c r="S27" s="754" t="s">
        <v>462</v>
      </c>
      <c r="T27" s="754"/>
      <c r="U27" s="754"/>
      <c r="V27" s="754"/>
      <c r="W27" s="754"/>
      <c r="X27" s="754"/>
      <c r="Y27" s="754"/>
      <c r="Z27" s="754"/>
      <c r="AA27" s="754"/>
      <c r="AB27" s="754"/>
      <c r="AC27" s="754"/>
      <c r="AD27" s="866"/>
      <c r="AE27" s="208"/>
    </row>
    <row r="28" spans="1:31" ht="3" customHeight="1" x14ac:dyDescent="0.15">
      <c r="A28" s="136"/>
      <c r="B28" s="136"/>
      <c r="C28" s="136"/>
      <c r="D28" s="136"/>
      <c r="F28" s="135"/>
      <c r="G28" s="135"/>
      <c r="H28" s="135"/>
      <c r="I28" s="135"/>
      <c r="R28" s="897"/>
      <c r="S28" s="754"/>
      <c r="T28" s="754"/>
      <c r="U28" s="754"/>
      <c r="V28" s="754"/>
      <c r="W28" s="754"/>
      <c r="X28" s="754"/>
      <c r="Y28" s="754"/>
      <c r="Z28" s="754"/>
      <c r="AA28" s="754"/>
      <c r="AB28" s="754"/>
      <c r="AC28" s="754"/>
      <c r="AD28" s="866"/>
      <c r="AE28" s="208"/>
    </row>
    <row r="29" spans="1:31" ht="15" customHeight="1" x14ac:dyDescent="0.15">
      <c r="A29" s="785" t="s">
        <v>340</v>
      </c>
      <c r="B29" s="785"/>
      <c r="C29" s="785"/>
      <c r="D29" s="785"/>
      <c r="E29" s="785"/>
      <c r="F29" s="785"/>
      <c r="G29" s="785"/>
      <c r="H29" s="785"/>
      <c r="I29" s="785"/>
      <c r="J29" s="785"/>
      <c r="K29" s="785"/>
      <c r="L29" s="785"/>
      <c r="M29" s="785"/>
      <c r="N29" s="141"/>
      <c r="O29" s="142"/>
      <c r="P29" s="4"/>
      <c r="Q29" s="144"/>
      <c r="R29" s="213"/>
      <c r="S29" s="755" t="s">
        <v>656</v>
      </c>
      <c r="T29" s="755"/>
      <c r="U29" s="755"/>
      <c r="V29" s="755"/>
      <c r="W29" s="755"/>
      <c r="X29" s="755"/>
      <c r="Y29" s="755"/>
      <c r="Z29" s="755"/>
      <c r="AA29" s="755"/>
      <c r="AB29" s="755"/>
      <c r="AC29" s="755"/>
      <c r="AD29" s="756"/>
      <c r="AE29" s="208"/>
    </row>
    <row r="30" spans="1:31" ht="15" customHeight="1" x14ac:dyDescent="0.15">
      <c r="A30" s="785" t="s">
        <v>22</v>
      </c>
      <c r="B30" s="785"/>
      <c r="C30" s="785"/>
      <c r="D30" s="785"/>
      <c r="E30" s="785"/>
      <c r="F30" s="785"/>
      <c r="G30" s="785"/>
      <c r="H30" s="785"/>
      <c r="I30" s="785"/>
      <c r="J30" s="785"/>
      <c r="K30" s="785"/>
      <c r="L30" s="785"/>
      <c r="M30" s="207" t="s">
        <v>420</v>
      </c>
      <c r="N30" s="141"/>
      <c r="O30" s="142"/>
      <c r="Q30" s="145"/>
      <c r="R30" s="213" t="s">
        <v>537</v>
      </c>
      <c r="S30" s="754" t="s">
        <v>477</v>
      </c>
      <c r="T30" s="754"/>
      <c r="U30" s="754"/>
      <c r="V30" s="754"/>
      <c r="W30" s="754"/>
      <c r="X30" s="754"/>
      <c r="Y30" s="754"/>
      <c r="Z30" s="754"/>
      <c r="AA30" s="754"/>
      <c r="AB30" s="754"/>
      <c r="AC30" s="754"/>
      <c r="AD30" s="866"/>
      <c r="AE30" s="208"/>
    </row>
    <row r="31" spans="1:31" ht="15" customHeight="1" x14ac:dyDescent="0.15">
      <c r="A31" s="793" t="s">
        <v>439</v>
      </c>
      <c r="B31" s="794"/>
      <c r="C31" s="794"/>
      <c r="D31" s="794"/>
      <c r="E31" s="794"/>
      <c r="F31" s="794"/>
      <c r="G31" s="794"/>
      <c r="H31" s="794"/>
      <c r="I31" s="794"/>
      <c r="J31" s="794"/>
      <c r="K31" s="794"/>
      <c r="L31" s="794"/>
      <c r="M31" s="782"/>
      <c r="N31" s="140"/>
      <c r="O31" s="139"/>
      <c r="Q31" s="145"/>
      <c r="R31" s="213" t="s">
        <v>538</v>
      </c>
      <c r="S31" s="754" t="s">
        <v>437</v>
      </c>
      <c r="T31" s="754"/>
      <c r="U31" s="754"/>
      <c r="V31" s="754"/>
      <c r="W31" s="754"/>
      <c r="X31" s="754"/>
      <c r="Y31" s="754"/>
      <c r="Z31" s="754"/>
      <c r="AA31" s="754"/>
      <c r="AB31" s="754"/>
      <c r="AC31" s="754"/>
      <c r="AD31" s="866"/>
      <c r="AE31" s="208"/>
    </row>
    <row r="32" spans="1:31" ht="15" customHeight="1" x14ac:dyDescent="0.15">
      <c r="A32" s="888"/>
      <c r="B32" s="889"/>
      <c r="C32" s="889"/>
      <c r="D32" s="889"/>
      <c r="E32" s="889"/>
      <c r="F32" s="889"/>
      <c r="G32" s="889"/>
      <c r="H32" s="889"/>
      <c r="I32" s="889"/>
      <c r="J32" s="889"/>
      <c r="K32" s="889"/>
      <c r="L32" s="889"/>
      <c r="M32" s="783"/>
      <c r="N32" s="140"/>
      <c r="O32" s="139"/>
      <c r="Q32" s="145"/>
      <c r="R32" s="213"/>
      <c r="S32" s="754" t="s">
        <v>585</v>
      </c>
      <c r="T32" s="754"/>
      <c r="U32" s="754"/>
      <c r="V32" s="754"/>
      <c r="W32" s="754"/>
      <c r="X32" s="754"/>
      <c r="Y32" s="754"/>
      <c r="Z32" s="754"/>
      <c r="AA32" s="754"/>
      <c r="AB32" s="754"/>
      <c r="AC32" s="754"/>
      <c r="AD32" s="866"/>
      <c r="AE32" s="208"/>
    </row>
    <row r="33" spans="1:45" ht="15" customHeight="1" x14ac:dyDescent="0.15">
      <c r="A33" s="793" t="s">
        <v>435</v>
      </c>
      <c r="B33" s="794"/>
      <c r="C33" s="794"/>
      <c r="D33" s="794"/>
      <c r="E33" s="794"/>
      <c r="F33" s="794"/>
      <c r="G33" s="794"/>
      <c r="H33" s="794"/>
      <c r="I33" s="794"/>
      <c r="J33" s="794"/>
      <c r="K33" s="794"/>
      <c r="L33" s="794"/>
      <c r="M33" s="782"/>
      <c r="N33" s="140"/>
      <c r="O33" s="139"/>
      <c r="Q33" s="145"/>
      <c r="R33" s="213" t="s">
        <v>200</v>
      </c>
      <c r="S33" s="754" t="s">
        <v>594</v>
      </c>
      <c r="T33" s="754"/>
      <c r="U33" s="754"/>
      <c r="V33" s="754"/>
      <c r="W33" s="754"/>
      <c r="X33" s="754"/>
      <c r="Y33" s="754"/>
      <c r="Z33" s="754"/>
      <c r="AA33" s="754"/>
      <c r="AB33" s="754"/>
      <c r="AC33" s="754"/>
      <c r="AD33" s="866"/>
      <c r="AE33" s="208"/>
    </row>
    <row r="34" spans="1:45" ht="15" customHeight="1" x14ac:dyDescent="0.15">
      <c r="A34" s="888" t="s">
        <v>339</v>
      </c>
      <c r="B34" s="889"/>
      <c r="C34" s="889"/>
      <c r="D34" s="889"/>
      <c r="E34" s="889"/>
      <c r="F34" s="889"/>
      <c r="G34" s="889"/>
      <c r="H34" s="889"/>
      <c r="I34" s="889"/>
      <c r="J34" s="889"/>
      <c r="K34" s="889"/>
      <c r="L34" s="889"/>
      <c r="M34" s="783"/>
      <c r="N34" s="140"/>
      <c r="O34" s="139"/>
      <c r="Q34" s="145"/>
      <c r="R34" s="213"/>
      <c r="S34" s="871" t="s">
        <v>595</v>
      </c>
      <c r="T34" s="871"/>
      <c r="U34" s="871"/>
      <c r="V34" s="871"/>
      <c r="W34" s="871"/>
      <c r="X34" s="871"/>
      <c r="Y34" s="871"/>
      <c r="Z34" s="871"/>
      <c r="AA34" s="871"/>
      <c r="AB34" s="871"/>
      <c r="AC34" s="871"/>
      <c r="AD34" s="872"/>
      <c r="AE34" s="208"/>
      <c r="AG34" s="209"/>
      <c r="AH34" s="754"/>
      <c r="AI34" s="754"/>
      <c r="AJ34" s="754"/>
      <c r="AK34" s="754"/>
      <c r="AL34" s="754"/>
      <c r="AM34" s="754"/>
      <c r="AN34" s="754"/>
      <c r="AO34" s="754"/>
      <c r="AP34" s="754"/>
      <c r="AQ34" s="754"/>
      <c r="AR34" s="754"/>
    </row>
    <row r="35" spans="1:45" ht="15" customHeight="1" x14ac:dyDescent="0.15">
      <c r="A35" s="793" t="s">
        <v>341</v>
      </c>
      <c r="B35" s="794"/>
      <c r="C35" s="794"/>
      <c r="D35" s="794"/>
      <c r="E35" s="794"/>
      <c r="F35" s="794"/>
      <c r="G35" s="794"/>
      <c r="H35" s="794"/>
      <c r="I35" s="794"/>
      <c r="J35" s="794"/>
      <c r="K35" s="794"/>
      <c r="L35" s="794"/>
      <c r="M35" s="867">
        <f>M31-M33</f>
        <v>0</v>
      </c>
      <c r="N35" s="140"/>
      <c r="O35" s="139"/>
      <c r="Q35" s="145"/>
      <c r="R35" s="213" t="s">
        <v>539</v>
      </c>
      <c r="S35" s="754" t="s">
        <v>440</v>
      </c>
      <c r="T35" s="754"/>
      <c r="U35" s="754"/>
      <c r="V35" s="754"/>
      <c r="W35" s="754"/>
      <c r="X35" s="754"/>
      <c r="Y35" s="754"/>
      <c r="Z35" s="754"/>
      <c r="AA35" s="754"/>
      <c r="AB35" s="754"/>
      <c r="AC35" s="754"/>
      <c r="AD35" s="866"/>
      <c r="AE35" s="208"/>
      <c r="AG35" s="209"/>
      <c r="AH35" s="754"/>
      <c r="AI35" s="754"/>
      <c r="AJ35" s="754"/>
      <c r="AK35" s="754"/>
      <c r="AL35" s="754"/>
      <c r="AM35" s="754"/>
      <c r="AN35" s="754"/>
      <c r="AO35" s="754"/>
      <c r="AP35" s="754"/>
      <c r="AQ35" s="754"/>
      <c r="AR35" s="754"/>
    </row>
    <row r="36" spans="1:45" ht="15" customHeight="1" x14ac:dyDescent="0.15">
      <c r="A36" s="888"/>
      <c r="B36" s="889"/>
      <c r="C36" s="889"/>
      <c r="D36" s="889"/>
      <c r="E36" s="889"/>
      <c r="F36" s="889"/>
      <c r="G36" s="889"/>
      <c r="H36" s="889"/>
      <c r="I36" s="889"/>
      <c r="J36" s="889"/>
      <c r="K36" s="889"/>
      <c r="L36" s="889"/>
      <c r="M36" s="868"/>
      <c r="N36" s="140"/>
      <c r="O36" s="139"/>
      <c r="Q36" s="145"/>
      <c r="R36" s="213"/>
      <c r="S36" s="754" t="s">
        <v>588</v>
      </c>
      <c r="T36" s="754"/>
      <c r="U36" s="754"/>
      <c r="V36" s="754"/>
      <c r="W36" s="754"/>
      <c r="X36" s="754"/>
      <c r="Y36" s="754"/>
      <c r="Z36" s="754"/>
      <c r="AA36" s="754"/>
      <c r="AB36" s="754"/>
      <c r="AC36" s="754"/>
      <c r="AD36" s="866"/>
      <c r="AE36" s="208"/>
      <c r="AG36" s="209"/>
      <c r="AH36" s="754"/>
      <c r="AI36" s="754"/>
      <c r="AJ36" s="754"/>
      <c r="AK36" s="754"/>
      <c r="AL36" s="754"/>
      <c r="AM36" s="754"/>
      <c r="AN36" s="754"/>
      <c r="AO36" s="754"/>
      <c r="AP36" s="754"/>
      <c r="AQ36" s="754"/>
      <c r="AR36" s="754"/>
    </row>
    <row r="37" spans="1:45" ht="15" customHeight="1" x14ac:dyDescent="0.15">
      <c r="R37" s="213" t="s">
        <v>540</v>
      </c>
      <c r="S37" s="754" t="s">
        <v>541</v>
      </c>
      <c r="T37" s="754"/>
      <c r="U37" s="754"/>
      <c r="V37" s="754"/>
      <c r="W37" s="754"/>
      <c r="X37" s="754"/>
      <c r="Y37" s="754"/>
      <c r="Z37" s="754"/>
      <c r="AA37" s="754"/>
      <c r="AB37" s="754"/>
      <c r="AC37" s="754"/>
      <c r="AD37" s="866"/>
      <c r="AE37" s="208"/>
      <c r="AS37" s="221"/>
    </row>
    <row r="38" spans="1:45" ht="15" customHeight="1" thickBot="1" x14ac:dyDescent="0.2">
      <c r="A38" s="839"/>
      <c r="B38" s="839"/>
      <c r="C38" s="839"/>
      <c r="D38" s="839"/>
      <c r="E38" s="839"/>
      <c r="F38" s="839"/>
      <c r="G38" s="840"/>
      <c r="H38" s="840"/>
      <c r="I38" s="840"/>
      <c r="J38" s="424"/>
      <c r="K38" s="424"/>
      <c r="L38" s="424"/>
      <c r="M38" s="424"/>
      <c r="N38" s="424"/>
      <c r="O38" s="424"/>
      <c r="P38" s="424"/>
      <c r="R38" s="285"/>
      <c r="S38" s="779" t="s">
        <v>542</v>
      </c>
      <c r="T38" s="779"/>
      <c r="U38" s="779"/>
      <c r="V38" s="779"/>
      <c r="W38" s="779"/>
      <c r="X38" s="779"/>
      <c r="Y38" s="779"/>
      <c r="Z38" s="779"/>
      <c r="AA38" s="779"/>
      <c r="AB38" s="779"/>
      <c r="AC38" s="779"/>
      <c r="AD38" s="780"/>
      <c r="AE38" s="208"/>
    </row>
    <row r="39" spans="1:45" ht="6" customHeight="1" thickTop="1" x14ac:dyDescent="0.15">
      <c r="A39" s="839"/>
      <c r="B39" s="839"/>
      <c r="C39" s="839"/>
      <c r="D39" s="839"/>
      <c r="E39" s="839"/>
      <c r="F39" s="839"/>
      <c r="G39" s="840"/>
      <c r="H39" s="840"/>
      <c r="I39" s="840"/>
      <c r="J39" s="424"/>
      <c r="K39" s="424"/>
      <c r="L39" s="424"/>
      <c r="M39" s="424"/>
      <c r="N39" s="424"/>
      <c r="O39" s="424"/>
      <c r="P39" s="424"/>
      <c r="R39" s="286"/>
      <c r="S39" s="781"/>
      <c r="T39" s="781"/>
      <c r="U39" s="781"/>
      <c r="V39" s="781"/>
      <c r="W39" s="781"/>
      <c r="X39" s="781"/>
      <c r="Y39" s="781"/>
      <c r="Z39" s="781"/>
      <c r="AA39" s="781"/>
      <c r="AB39" s="781"/>
      <c r="AC39" s="781"/>
      <c r="AD39" s="781"/>
      <c r="AE39" s="208"/>
    </row>
    <row r="40" spans="1:45" ht="3" customHeight="1" x14ac:dyDescent="0.15">
      <c r="A40" s="425"/>
      <c r="B40" s="425"/>
      <c r="C40" s="425"/>
      <c r="D40" s="425"/>
      <c r="E40" s="425"/>
      <c r="F40" s="425"/>
      <c r="G40" s="425"/>
      <c r="H40" s="424"/>
      <c r="I40" s="424"/>
      <c r="J40" s="424"/>
      <c r="K40" s="424"/>
      <c r="L40" s="424"/>
      <c r="M40" s="424"/>
      <c r="N40" s="424"/>
      <c r="O40" s="424"/>
      <c r="P40" s="424"/>
      <c r="R40" s="208"/>
      <c r="S40" s="754"/>
      <c r="T40" s="754"/>
      <c r="U40" s="754"/>
      <c r="V40" s="754"/>
      <c r="W40" s="754"/>
      <c r="X40" s="754"/>
      <c r="Y40" s="754"/>
      <c r="Z40" s="754"/>
      <c r="AA40" s="754"/>
      <c r="AB40" s="754"/>
      <c r="AC40" s="754"/>
      <c r="AD40" s="754"/>
      <c r="AE40" s="223"/>
    </row>
    <row r="41" spans="1:45" ht="6" customHeight="1" x14ac:dyDescent="0.15">
      <c r="A41" s="892"/>
      <c r="B41" s="893"/>
      <c r="C41" s="893"/>
      <c r="D41" s="893"/>
      <c r="E41" s="893"/>
      <c r="F41" s="893"/>
      <c r="G41" s="893"/>
      <c r="H41" s="426"/>
      <c r="I41" s="426"/>
      <c r="J41" s="426"/>
      <c r="K41" s="426"/>
      <c r="L41" s="426"/>
      <c r="M41" s="426"/>
      <c r="N41" s="426"/>
      <c r="O41" s="426"/>
      <c r="P41" s="427"/>
      <c r="R41" s="208"/>
      <c r="S41" s="754"/>
      <c r="T41" s="754"/>
      <c r="U41" s="754"/>
      <c r="V41" s="754"/>
      <c r="W41" s="754"/>
      <c r="X41" s="754"/>
      <c r="Y41" s="754"/>
      <c r="Z41" s="754"/>
      <c r="AA41" s="754"/>
      <c r="AB41" s="754"/>
      <c r="AC41" s="754"/>
      <c r="AD41" s="754"/>
      <c r="AE41" s="223"/>
    </row>
    <row r="42" spans="1:45" ht="9" customHeight="1" x14ac:dyDescent="0.15">
      <c r="A42" s="894"/>
      <c r="B42" s="895"/>
      <c r="C42" s="895"/>
      <c r="D42" s="895"/>
      <c r="E42" s="895"/>
      <c r="F42" s="895"/>
      <c r="G42" s="895"/>
      <c r="H42" s="429"/>
      <c r="I42" s="429"/>
      <c r="J42" s="429"/>
      <c r="K42" s="429"/>
      <c r="L42" s="429"/>
      <c r="M42" s="429"/>
      <c r="N42" s="429"/>
      <c r="O42" s="429"/>
      <c r="P42" s="430"/>
      <c r="R42" s="222"/>
      <c r="S42" s="223"/>
      <c r="T42" s="223"/>
      <c r="U42" s="223"/>
      <c r="V42" s="223"/>
      <c r="W42" s="223"/>
      <c r="X42" s="223"/>
      <c r="Y42" s="223"/>
      <c r="Z42" s="223"/>
      <c r="AA42" s="223"/>
      <c r="AB42" s="223"/>
      <c r="AC42" s="223"/>
      <c r="AD42" s="223"/>
      <c r="AE42" s="223"/>
    </row>
    <row r="43" spans="1:45" ht="15" customHeight="1" x14ac:dyDescent="0.15">
      <c r="A43" s="431"/>
      <c r="B43" s="432"/>
      <c r="C43" s="841"/>
      <c r="D43" s="841"/>
      <c r="E43" s="424"/>
      <c r="F43" s="891"/>
      <c r="G43" s="891"/>
      <c r="H43" s="891"/>
      <c r="I43" s="891"/>
      <c r="J43" s="432"/>
      <c r="K43" s="432"/>
      <c r="L43" s="432"/>
      <c r="M43" s="432"/>
      <c r="N43" s="432"/>
      <c r="O43" s="432"/>
      <c r="P43" s="434"/>
      <c r="R43" s="222"/>
      <c r="S43" s="778"/>
      <c r="T43" s="778"/>
      <c r="U43" s="778"/>
      <c r="V43" s="778"/>
      <c r="W43" s="778"/>
      <c r="X43" s="778"/>
      <c r="Y43" s="778"/>
      <c r="Z43" s="778"/>
      <c r="AA43" s="778"/>
      <c r="AB43" s="778"/>
      <c r="AC43" s="778"/>
      <c r="AD43" s="778"/>
      <c r="AE43" s="778"/>
    </row>
    <row r="44" spans="1:45" ht="15" customHeight="1" x14ac:dyDescent="0.15">
      <c r="A44" s="428"/>
      <c r="B44" s="424"/>
      <c r="C44" s="424"/>
      <c r="D44" s="433"/>
      <c r="E44" s="424"/>
      <c r="F44" s="891"/>
      <c r="G44" s="891"/>
      <c r="H44" s="891"/>
      <c r="I44" s="891"/>
      <c r="J44" s="891"/>
      <c r="K44" s="891"/>
      <c r="L44" s="891"/>
      <c r="M44" s="891"/>
      <c r="N44" s="891"/>
      <c r="O44" s="891"/>
      <c r="P44" s="435"/>
    </row>
    <row r="45" spans="1:45" ht="15" customHeight="1" x14ac:dyDescent="0.15">
      <c r="A45" s="428"/>
      <c r="B45" s="424"/>
      <c r="C45" s="424"/>
      <c r="D45" s="433"/>
      <c r="E45" s="424"/>
      <c r="F45" s="891"/>
      <c r="G45" s="891"/>
      <c r="H45" s="429"/>
      <c r="I45" s="896"/>
      <c r="J45" s="896"/>
      <c r="K45" s="896"/>
      <c r="L45" s="429"/>
      <c r="M45" s="896"/>
      <c r="N45" s="896"/>
      <c r="O45" s="896"/>
      <c r="P45" s="436"/>
      <c r="R45" s="209"/>
      <c r="S45" s="733"/>
      <c r="T45" s="733"/>
      <c r="U45" s="733"/>
      <c r="V45" s="733"/>
      <c r="W45" s="733"/>
      <c r="X45" s="733"/>
      <c r="Y45" s="733"/>
      <c r="Z45" s="733"/>
      <c r="AA45" s="733"/>
      <c r="AB45" s="733"/>
      <c r="AC45" s="733"/>
      <c r="AD45" s="733"/>
      <c r="AE45" s="733"/>
    </row>
    <row r="46" spans="1:45" ht="15" customHeight="1" x14ac:dyDescent="0.15">
      <c r="A46" s="428"/>
      <c r="B46" s="424"/>
      <c r="C46" s="424"/>
      <c r="D46" s="433"/>
      <c r="E46" s="424"/>
      <c r="F46" s="891"/>
      <c r="G46" s="891"/>
      <c r="H46" s="891"/>
      <c r="I46" s="891"/>
      <c r="J46" s="437"/>
      <c r="K46" s="437"/>
      <c r="L46" s="437"/>
      <c r="M46" s="437"/>
      <c r="N46" s="437"/>
      <c r="O46" s="437"/>
      <c r="P46" s="435"/>
      <c r="R46" s="209"/>
      <c r="S46" s="733"/>
      <c r="T46" s="733"/>
      <c r="U46" s="733"/>
      <c r="V46" s="733"/>
      <c r="W46" s="733"/>
      <c r="X46" s="733"/>
      <c r="Y46" s="733"/>
      <c r="Z46" s="733"/>
      <c r="AA46" s="733"/>
      <c r="AB46" s="733"/>
      <c r="AC46" s="733"/>
      <c r="AD46" s="733"/>
      <c r="AE46" s="733"/>
    </row>
    <row r="47" spans="1:45" ht="15" customHeight="1" x14ac:dyDescent="0.15">
      <c r="A47" s="438"/>
      <c r="B47" s="439"/>
      <c r="C47" s="439"/>
      <c r="D47" s="440"/>
      <c r="E47" s="439"/>
      <c r="F47" s="890"/>
      <c r="G47" s="890"/>
      <c r="H47" s="890"/>
      <c r="I47" s="890"/>
      <c r="J47" s="441"/>
      <c r="K47" s="441"/>
      <c r="L47" s="441"/>
      <c r="M47" s="441"/>
      <c r="N47" s="441"/>
      <c r="O47" s="441"/>
      <c r="P47" s="442"/>
      <c r="R47" s="209"/>
      <c r="S47" s="733"/>
      <c r="T47" s="733"/>
      <c r="U47" s="733"/>
      <c r="V47" s="733"/>
      <c r="W47" s="733"/>
      <c r="X47" s="733"/>
      <c r="Y47" s="733"/>
      <c r="Z47" s="733"/>
      <c r="AA47" s="733"/>
      <c r="AB47" s="733"/>
      <c r="AC47" s="733"/>
      <c r="AD47" s="733"/>
      <c r="AE47" s="733"/>
    </row>
    <row r="48" spans="1:45" ht="15" customHeight="1" x14ac:dyDescent="0.15"/>
    <row r="49" spans="1:27" ht="15" customHeight="1" x14ac:dyDescent="0.15">
      <c r="A49" s="769" t="s">
        <v>475</v>
      </c>
      <c r="B49" s="770"/>
      <c r="C49" s="771"/>
      <c r="D49" s="769" t="s">
        <v>487</v>
      </c>
      <c r="E49" s="770"/>
      <c r="F49" s="771"/>
      <c r="G49" s="769" t="s">
        <v>485</v>
      </c>
      <c r="H49" s="770"/>
      <c r="I49" s="770"/>
      <c r="J49" s="770"/>
      <c r="K49" s="770"/>
      <c r="L49" s="771"/>
      <c r="M49" s="769" t="s">
        <v>486</v>
      </c>
      <c r="N49" s="770"/>
      <c r="O49" s="770"/>
      <c r="P49" s="770"/>
      <c r="Q49" s="770"/>
      <c r="R49" s="770"/>
      <c r="S49" s="770"/>
      <c r="T49" s="770"/>
      <c r="U49" s="771"/>
      <c r="V49" s="769" t="s">
        <v>488</v>
      </c>
      <c r="W49" s="770"/>
      <c r="X49" s="770"/>
      <c r="Y49" s="770"/>
      <c r="Z49" s="770"/>
      <c r="AA49" s="771"/>
    </row>
    <row r="50" spans="1:27" ht="15" customHeight="1" x14ac:dyDescent="0.15">
      <c r="A50" s="772"/>
      <c r="B50" s="773"/>
      <c r="C50" s="774"/>
      <c r="D50" s="772"/>
      <c r="E50" s="773"/>
      <c r="F50" s="774"/>
      <c r="G50" s="772"/>
      <c r="H50" s="773"/>
      <c r="I50" s="773"/>
      <c r="J50" s="773"/>
      <c r="K50" s="773"/>
      <c r="L50" s="774"/>
      <c r="M50" s="772"/>
      <c r="N50" s="773"/>
      <c r="O50" s="773"/>
      <c r="P50" s="773"/>
      <c r="Q50" s="773"/>
      <c r="R50" s="773"/>
      <c r="S50" s="773"/>
      <c r="T50" s="773"/>
      <c r="U50" s="774"/>
      <c r="V50" s="772"/>
      <c r="W50" s="773"/>
      <c r="X50" s="773"/>
      <c r="Y50" s="773"/>
      <c r="Z50" s="773"/>
      <c r="AA50" s="774"/>
    </row>
    <row r="51" spans="1:27" ht="15" customHeight="1" x14ac:dyDescent="0.15">
      <c r="A51" s="842" t="str">
        <f>IF(B51=D88,"○","×")</f>
        <v>×</v>
      </c>
      <c r="B51" s="844" t="s">
        <v>450</v>
      </c>
      <c r="C51" s="845"/>
      <c r="D51" s="851"/>
      <c r="E51" s="852"/>
      <c r="F51" s="853"/>
      <c r="G51" s="854"/>
      <c r="H51" s="855"/>
      <c r="I51" s="855"/>
      <c r="J51" s="855"/>
      <c r="K51" s="855"/>
      <c r="L51" s="856"/>
      <c r="M51" s="860"/>
      <c r="N51" s="861"/>
      <c r="O51" s="861"/>
      <c r="P51" s="861"/>
      <c r="Q51" s="861"/>
      <c r="R51" s="861"/>
      <c r="S51" s="861"/>
      <c r="T51" s="861"/>
      <c r="U51" s="862"/>
      <c r="V51" s="443"/>
      <c r="W51" s="775"/>
      <c r="X51" s="775"/>
      <c r="Y51" s="775"/>
      <c r="Z51" s="775"/>
      <c r="AA51" s="776"/>
    </row>
    <row r="52" spans="1:27" ht="15" customHeight="1" x14ac:dyDescent="0.15">
      <c r="A52" s="843"/>
      <c r="B52" s="846"/>
      <c r="C52" s="847"/>
      <c r="D52" s="848"/>
      <c r="E52" s="849"/>
      <c r="F52" s="850"/>
      <c r="G52" s="857"/>
      <c r="H52" s="858"/>
      <c r="I52" s="858"/>
      <c r="J52" s="858"/>
      <c r="K52" s="858"/>
      <c r="L52" s="859"/>
      <c r="M52" s="863"/>
      <c r="N52" s="864"/>
      <c r="O52" s="864"/>
      <c r="P52" s="864"/>
      <c r="Q52" s="864"/>
      <c r="R52" s="864"/>
      <c r="S52" s="864"/>
      <c r="T52" s="864"/>
      <c r="U52" s="865"/>
      <c r="V52" s="444" t="s">
        <v>479</v>
      </c>
      <c r="W52" s="837"/>
      <c r="X52" s="837"/>
      <c r="Y52" s="837"/>
      <c r="Z52" s="837"/>
      <c r="AA52" s="838"/>
    </row>
    <row r="53" spans="1:27" ht="15" customHeight="1" x14ac:dyDescent="0.15"/>
    <row r="54" spans="1:27" ht="15" customHeight="1" x14ac:dyDescent="0.15"/>
    <row r="55" spans="1:27" ht="15" customHeight="1" x14ac:dyDescent="0.15">
      <c r="A55" t="s">
        <v>381</v>
      </c>
      <c r="B55"/>
      <c r="C55"/>
      <c r="D55"/>
    </row>
    <row r="56" spans="1:27" ht="15" customHeight="1" x14ac:dyDescent="0.15">
      <c r="A56"/>
      <c r="B56" t="s">
        <v>749</v>
      </c>
      <c r="C56"/>
      <c r="D56"/>
    </row>
    <row r="57" spans="1:27" x14ac:dyDescent="0.15">
      <c r="B57" s="4" t="s">
        <v>451</v>
      </c>
      <c r="C57" s="4"/>
    </row>
    <row r="58" spans="1:27" x14ac:dyDescent="0.15">
      <c r="D58" s="5" t="s">
        <v>265</v>
      </c>
    </row>
    <row r="59" spans="1:27" ht="27" x14ac:dyDescent="0.15">
      <c r="D59" s="5" t="s">
        <v>450</v>
      </c>
    </row>
    <row r="60" spans="1:27" x14ac:dyDescent="0.15">
      <c r="A60" s="4"/>
      <c r="B60" s="4" t="s">
        <v>441</v>
      </c>
      <c r="C60" s="4"/>
      <c r="D60" s="4"/>
      <c r="E60" s="4"/>
      <c r="F60" s="4"/>
    </row>
    <row r="61" spans="1:27" x14ac:dyDescent="0.15">
      <c r="A61" s="4"/>
      <c r="B61" s="4"/>
      <c r="C61" s="4"/>
      <c r="D61" s="4" t="s">
        <v>443</v>
      </c>
      <c r="E61" s="4" t="s">
        <v>450</v>
      </c>
    </row>
    <row r="62" spans="1:27" x14ac:dyDescent="0.15">
      <c r="A62" s="4"/>
      <c r="B62" s="4"/>
      <c r="C62" s="4"/>
      <c r="D62" s="4" t="s">
        <v>445</v>
      </c>
      <c r="E62" s="4" t="s">
        <v>450</v>
      </c>
    </row>
    <row r="63" spans="1:27" x14ac:dyDescent="0.15">
      <c r="A63" s="4"/>
      <c r="B63" s="4"/>
      <c r="C63" s="4"/>
      <c r="D63" s="4" t="s">
        <v>447</v>
      </c>
      <c r="E63" s="4" t="s">
        <v>450</v>
      </c>
    </row>
    <row r="64" spans="1:27" x14ac:dyDescent="0.15">
      <c r="A64" s="4"/>
      <c r="B64" s="4"/>
      <c r="C64" s="4"/>
      <c r="D64" s="4" t="s">
        <v>448</v>
      </c>
      <c r="E64" s="4" t="s">
        <v>450</v>
      </c>
    </row>
    <row r="65" spans="1:4" x14ac:dyDescent="0.15">
      <c r="A65"/>
      <c r="B65" t="s">
        <v>6</v>
      </c>
      <c r="C65"/>
      <c r="D65"/>
    </row>
    <row r="66" spans="1:4" x14ac:dyDescent="0.15">
      <c r="A66"/>
      <c r="B66"/>
      <c r="C66"/>
      <c r="D66" t="s">
        <v>10</v>
      </c>
    </row>
    <row r="67" spans="1:4" x14ac:dyDescent="0.15">
      <c r="A67"/>
      <c r="B67"/>
      <c r="C67"/>
      <c r="D67" t="s">
        <v>325</v>
      </c>
    </row>
    <row r="68" spans="1:4" x14ac:dyDescent="0.15">
      <c r="A68"/>
      <c r="B68" t="s">
        <v>320</v>
      </c>
      <c r="C68"/>
      <c r="D68"/>
    </row>
    <row r="69" spans="1:4" ht="40.5" x14ac:dyDescent="0.15">
      <c r="A69"/>
      <c r="B69"/>
      <c r="C69"/>
      <c r="D69" s="129" t="s">
        <v>328</v>
      </c>
    </row>
    <row r="70" spans="1:4" x14ac:dyDescent="0.15">
      <c r="A70"/>
      <c r="B70"/>
      <c r="C70"/>
      <c r="D70" t="s">
        <v>326</v>
      </c>
    </row>
    <row r="71" spans="1:4" x14ac:dyDescent="0.15">
      <c r="A71"/>
      <c r="B71"/>
      <c r="C71"/>
      <c r="D71" t="s">
        <v>329</v>
      </c>
    </row>
    <row r="72" spans="1:4" x14ac:dyDescent="0.15">
      <c r="A72"/>
      <c r="B72"/>
      <c r="C72"/>
      <c r="D72" t="s">
        <v>330</v>
      </c>
    </row>
    <row r="73" spans="1:4" x14ac:dyDescent="0.15">
      <c r="A73"/>
      <c r="B73"/>
      <c r="C73"/>
      <c r="D73" t="s">
        <v>327</v>
      </c>
    </row>
    <row r="74" spans="1:4" x14ac:dyDescent="0.15">
      <c r="A74"/>
      <c r="B74"/>
      <c r="C74"/>
      <c r="D74" s="156" t="s">
        <v>359</v>
      </c>
    </row>
    <row r="75" spans="1:4" x14ac:dyDescent="0.15">
      <c r="A75"/>
      <c r="B75" t="s">
        <v>77</v>
      </c>
      <c r="C75"/>
      <c r="D75"/>
    </row>
    <row r="76" spans="1:4" x14ac:dyDescent="0.15">
      <c r="A76"/>
      <c r="B76"/>
      <c r="C76"/>
      <c r="D76">
        <v>120</v>
      </c>
    </row>
    <row r="77" spans="1:4" x14ac:dyDescent="0.15">
      <c r="A77"/>
      <c r="B77"/>
      <c r="C77"/>
      <c r="D77">
        <v>90</v>
      </c>
    </row>
    <row r="78" spans="1:4" x14ac:dyDescent="0.15">
      <c r="A78"/>
      <c r="B78"/>
      <c r="C78"/>
      <c r="D78">
        <v>60</v>
      </c>
    </row>
    <row r="79" spans="1:4" x14ac:dyDescent="0.15">
      <c r="A79"/>
      <c r="B79"/>
      <c r="C79"/>
      <c r="D79">
        <v>30</v>
      </c>
    </row>
    <row r="80" spans="1:4" x14ac:dyDescent="0.15">
      <c r="A80"/>
      <c r="B80"/>
      <c r="C80"/>
      <c r="D80">
        <v>0</v>
      </c>
    </row>
    <row r="81" spans="1:4" x14ac:dyDescent="0.15">
      <c r="A81"/>
      <c r="B81"/>
      <c r="C81"/>
      <c r="D81">
        <v>-20</v>
      </c>
    </row>
    <row r="82" spans="1:4" x14ac:dyDescent="0.15">
      <c r="A82"/>
      <c r="B82"/>
      <c r="C82"/>
      <c r="D82">
        <v>-40</v>
      </c>
    </row>
    <row r="83" spans="1:4" x14ac:dyDescent="0.15">
      <c r="B83" s="4" t="s">
        <v>643</v>
      </c>
    </row>
    <row r="84" spans="1:4" x14ac:dyDescent="0.15">
      <c r="D84" s="5" t="s">
        <v>644</v>
      </c>
    </row>
    <row r="85" spans="1:4" x14ac:dyDescent="0.15">
      <c r="D85" s="4" t="s">
        <v>646</v>
      </c>
    </row>
    <row r="86" spans="1:4" x14ac:dyDescent="0.15">
      <c r="D86" s="5" t="s">
        <v>645</v>
      </c>
    </row>
    <row r="87" spans="1:4" x14ac:dyDescent="0.15">
      <c r="A87"/>
      <c r="B87"/>
      <c r="C87"/>
      <c r="D87"/>
    </row>
    <row r="88" spans="1:4" x14ac:dyDescent="0.15">
      <c r="A88"/>
      <c r="B88"/>
      <c r="C88"/>
      <c r="D88" s="52"/>
    </row>
    <row r="89" spans="1:4" x14ac:dyDescent="0.15">
      <c r="A89"/>
      <c r="B89"/>
      <c r="C89"/>
      <c r="D89" s="52"/>
    </row>
    <row r="90" spans="1:4" x14ac:dyDescent="0.15">
      <c r="A90"/>
      <c r="B90"/>
      <c r="C90"/>
      <c r="D90"/>
    </row>
    <row r="91" spans="1:4" x14ac:dyDescent="0.15">
      <c r="A91"/>
      <c r="B91"/>
      <c r="C91"/>
      <c r="D91"/>
    </row>
    <row r="92" spans="1:4" x14ac:dyDescent="0.15">
      <c r="A92"/>
      <c r="B92"/>
      <c r="C92"/>
      <c r="D92"/>
    </row>
    <row r="93" spans="1:4" x14ac:dyDescent="0.15">
      <c r="A93"/>
      <c r="B93"/>
      <c r="C93"/>
      <c r="D93"/>
    </row>
    <row r="94" spans="1:4" x14ac:dyDescent="0.15">
      <c r="A94"/>
      <c r="B94"/>
      <c r="C94"/>
      <c r="D94"/>
    </row>
    <row r="95" spans="1:4" x14ac:dyDescent="0.15">
      <c r="A95"/>
      <c r="B95"/>
      <c r="C95"/>
      <c r="D95" s="156"/>
    </row>
    <row r="96" spans="1:4" x14ac:dyDescent="0.15">
      <c r="A96"/>
      <c r="B96"/>
      <c r="C96"/>
      <c r="D96"/>
    </row>
    <row r="97" spans="1:4" x14ac:dyDescent="0.15">
      <c r="A97"/>
      <c r="B97"/>
      <c r="C97"/>
      <c r="D97"/>
    </row>
    <row r="98" spans="1:4" x14ac:dyDescent="0.15">
      <c r="A98"/>
      <c r="B98"/>
      <c r="C98"/>
      <c r="D98"/>
    </row>
    <row r="99" spans="1:4" x14ac:dyDescent="0.15">
      <c r="A99"/>
      <c r="B99"/>
      <c r="C99"/>
      <c r="D99"/>
    </row>
    <row r="100" spans="1:4" x14ac:dyDescent="0.15">
      <c r="A100"/>
      <c r="B100"/>
      <c r="C100"/>
      <c r="D100"/>
    </row>
    <row r="101" spans="1:4" x14ac:dyDescent="0.15">
      <c r="A101"/>
      <c r="B101"/>
      <c r="C101"/>
      <c r="D101" s="156"/>
    </row>
  </sheetData>
  <mergeCells count="167">
    <mergeCell ref="AA1:AE1"/>
    <mergeCell ref="A2:AE2"/>
    <mergeCell ref="Y3:AE3"/>
    <mergeCell ref="Y4:AE4"/>
    <mergeCell ref="N7:R8"/>
    <mergeCell ref="U3:W3"/>
    <mergeCell ref="U4:W4"/>
    <mergeCell ref="B7:D8"/>
    <mergeCell ref="A7:A8"/>
    <mergeCell ref="F7:I7"/>
    <mergeCell ref="F8:I8"/>
    <mergeCell ref="AC7:AE8"/>
    <mergeCell ref="Z8:AB8"/>
    <mergeCell ref="G5:L5"/>
    <mergeCell ref="N5:P5"/>
    <mergeCell ref="Q5:AE5"/>
    <mergeCell ref="F21:I21"/>
    <mergeCell ref="F22:I22"/>
    <mergeCell ref="L9:M9"/>
    <mergeCell ref="L10:M10"/>
    <mergeCell ref="A5:F5"/>
    <mergeCell ref="K7:M8"/>
    <mergeCell ref="A16:A17"/>
    <mergeCell ref="N9:R9"/>
    <mergeCell ref="A18:A19"/>
    <mergeCell ref="N17:P17"/>
    <mergeCell ref="N16:R16"/>
    <mergeCell ref="N19:P19"/>
    <mergeCell ref="N10:P10"/>
    <mergeCell ref="N14:R15"/>
    <mergeCell ref="K14:M15"/>
    <mergeCell ref="B14:D15"/>
    <mergeCell ref="A14:A15"/>
    <mergeCell ref="F14:I14"/>
    <mergeCell ref="A12:F12"/>
    <mergeCell ref="L16:M16"/>
    <mergeCell ref="L17:M17"/>
    <mergeCell ref="L18:M18"/>
    <mergeCell ref="L19:M19"/>
    <mergeCell ref="A11:D11"/>
    <mergeCell ref="A31:L32"/>
    <mergeCell ref="F47:I47"/>
    <mergeCell ref="F46:I46"/>
    <mergeCell ref="B22:D22"/>
    <mergeCell ref="L20:M20"/>
    <mergeCell ref="L22:M22"/>
    <mergeCell ref="L23:M23"/>
    <mergeCell ref="A41:G42"/>
    <mergeCell ref="N18:R18"/>
    <mergeCell ref="F44:O44"/>
    <mergeCell ref="I45:K45"/>
    <mergeCell ref="M45:O45"/>
    <mergeCell ref="R27:R28"/>
    <mergeCell ref="R25:S26"/>
    <mergeCell ref="F45:G45"/>
    <mergeCell ref="F43:I43"/>
    <mergeCell ref="A30:L30"/>
    <mergeCell ref="A34:L34"/>
    <mergeCell ref="A35:L36"/>
    <mergeCell ref="M33:M34"/>
    <mergeCell ref="S45:AE45"/>
    <mergeCell ref="S27:AD28"/>
    <mergeCell ref="A22:A23"/>
    <mergeCell ref="A20:A21"/>
    <mergeCell ref="AB22:AC23"/>
    <mergeCell ref="S34:AD34"/>
    <mergeCell ref="AD14:AE15"/>
    <mergeCell ref="Y14:Z15"/>
    <mergeCell ref="V14:X15"/>
    <mergeCell ref="S14:U15"/>
    <mergeCell ref="N21:P21"/>
    <mergeCell ref="N23:P23"/>
    <mergeCell ref="N20:R20"/>
    <mergeCell ref="S32:AD32"/>
    <mergeCell ref="AD16:AE17"/>
    <mergeCell ref="AD18:AE19"/>
    <mergeCell ref="AD20:AE21"/>
    <mergeCell ref="AD22:AE23"/>
    <mergeCell ref="Y16:Z17"/>
    <mergeCell ref="Y20:Z21"/>
    <mergeCell ref="V16:X17"/>
    <mergeCell ref="S31:AD31"/>
    <mergeCell ref="S33:AD33"/>
    <mergeCell ref="S29:AD29"/>
    <mergeCell ref="S30:AD30"/>
    <mergeCell ref="V22:X23"/>
    <mergeCell ref="Y22:Z23"/>
    <mergeCell ref="W52:AA52"/>
    <mergeCell ref="AH34:AR34"/>
    <mergeCell ref="AH35:AR35"/>
    <mergeCell ref="AH36:AR36"/>
    <mergeCell ref="A38:F39"/>
    <mergeCell ref="G38:I39"/>
    <mergeCell ref="C43:D43"/>
    <mergeCell ref="A51:A52"/>
    <mergeCell ref="A49:C50"/>
    <mergeCell ref="B51:C52"/>
    <mergeCell ref="D52:F52"/>
    <mergeCell ref="D51:F51"/>
    <mergeCell ref="D49:F50"/>
    <mergeCell ref="M49:U50"/>
    <mergeCell ref="G51:L51"/>
    <mergeCell ref="G52:L52"/>
    <mergeCell ref="M51:U51"/>
    <mergeCell ref="M52:U52"/>
    <mergeCell ref="G49:L50"/>
    <mergeCell ref="S35:AD35"/>
    <mergeCell ref="S36:AD36"/>
    <mergeCell ref="S37:AD37"/>
    <mergeCell ref="M35:M36"/>
    <mergeCell ref="AC9:AE9"/>
    <mergeCell ref="AC10:AE10"/>
    <mergeCell ref="Z9:AB9"/>
    <mergeCell ref="Z10:AB10"/>
    <mergeCell ref="S46:AE46"/>
    <mergeCell ref="S47:AE47"/>
    <mergeCell ref="V7:Y7"/>
    <mergeCell ref="S8:U8"/>
    <mergeCell ref="V8:Y8"/>
    <mergeCell ref="S9:U9"/>
    <mergeCell ref="V9:Y9"/>
    <mergeCell ref="S10:U10"/>
    <mergeCell ref="V10:Y10"/>
    <mergeCell ref="S22:U23"/>
    <mergeCell ref="S20:U21"/>
    <mergeCell ref="V20:X21"/>
    <mergeCell ref="AB16:AC17"/>
    <mergeCell ref="AB18:AC19"/>
    <mergeCell ref="AB20:AC21"/>
    <mergeCell ref="V18:X19"/>
    <mergeCell ref="S16:U17"/>
    <mergeCell ref="S18:U19"/>
    <mergeCell ref="Y18:Z19"/>
    <mergeCell ref="AB14:AC15"/>
    <mergeCell ref="F19:I19"/>
    <mergeCell ref="F20:I20"/>
    <mergeCell ref="F15:I15"/>
    <mergeCell ref="V49:AA50"/>
    <mergeCell ref="W51:AA51"/>
    <mergeCell ref="S12:U12"/>
    <mergeCell ref="S43:AE43"/>
    <mergeCell ref="S38:AD38"/>
    <mergeCell ref="S39:AD41"/>
    <mergeCell ref="M31:M32"/>
    <mergeCell ref="A26:F27"/>
    <mergeCell ref="A29:M29"/>
    <mergeCell ref="N22:R22"/>
    <mergeCell ref="B16:D16"/>
    <mergeCell ref="B17:D17"/>
    <mergeCell ref="B18:D18"/>
    <mergeCell ref="B23:D23"/>
    <mergeCell ref="B19:D19"/>
    <mergeCell ref="L21:M21"/>
    <mergeCell ref="B20:D20"/>
    <mergeCell ref="B21:D21"/>
    <mergeCell ref="F23:I23"/>
    <mergeCell ref="G26:I26"/>
    <mergeCell ref="A33:L33"/>
    <mergeCell ref="B10:D10"/>
    <mergeCell ref="B9:D9"/>
    <mergeCell ref="A9:A10"/>
    <mergeCell ref="G12:L12"/>
    <mergeCell ref="F9:I9"/>
    <mergeCell ref="F10:I10"/>
    <mergeCell ref="F16:I16"/>
    <mergeCell ref="F17:I17"/>
    <mergeCell ref="F18:I18"/>
  </mergeCells>
  <phoneticPr fontId="2"/>
  <conditionalFormatting sqref="A38:P40 A41:A42 H41:P42 A43:C43 E43:P43 A44:P47">
    <cfRule type="expression" dxfId="219" priority="22">
      <formula>$A$38=""</formula>
    </cfRule>
  </conditionalFormatting>
  <conditionalFormatting sqref="A49:AA52">
    <cfRule type="expression" dxfId="218" priority="12">
      <formula>$A$38=""</formula>
    </cfRule>
  </conditionalFormatting>
  <conditionalFormatting sqref="A7:AE10">
    <cfRule type="expression" dxfId="217" priority="4">
      <formula>$A$5=""</formula>
    </cfRule>
  </conditionalFormatting>
  <conditionalFormatting sqref="D51:U52 W51:AA52">
    <cfRule type="expression" dxfId="216" priority="641">
      <formula>$B$51=$D$89</formula>
    </cfRule>
  </conditionalFormatting>
  <conditionalFormatting sqref="G5:AE5">
    <cfRule type="expression" dxfId="215" priority="2">
      <formula>$A$5=""</formula>
    </cfRule>
  </conditionalFormatting>
  <conditionalFormatting sqref="G6:AE6">
    <cfRule type="expression" dxfId="214" priority="1">
      <formula>$A$5=""</formula>
    </cfRule>
  </conditionalFormatting>
  <conditionalFormatting sqref="M35:M36">
    <cfRule type="expression" dxfId="213" priority="76">
      <formula>$M$31=""</formula>
    </cfRule>
  </conditionalFormatting>
  <conditionalFormatting sqref="N9:R9 B9:D10 F9:F10 L9:M10 S9:AE10">
    <cfRule type="expression" dxfId="212" priority="637">
      <formula>$A$9=$D$59</formula>
    </cfRule>
  </conditionalFormatting>
  <conditionalFormatting sqref="N18:R18 V18 Y18 B18:D19 F18:F19 L18:M19 S18:U19">
    <cfRule type="expression" dxfId="211" priority="623">
      <formula>$A$18=$E$62</formula>
    </cfRule>
  </conditionalFormatting>
  <conditionalFormatting sqref="N20:R20 V20 Y20 B20:D21 F20:F21 L20:M21 S20:U21">
    <cfRule type="expression" dxfId="210" priority="630">
      <formula>$A$20=$E$63</formula>
    </cfRule>
  </conditionalFormatting>
  <conditionalFormatting sqref="N16:S16 V16 Y16 B16:D17 F16:F17 L16:M17">
    <cfRule type="expression" dxfId="209" priority="617">
      <formula>$A$16=$E$61</formula>
    </cfRule>
  </conditionalFormatting>
  <conditionalFormatting sqref="N22:S22 V22 Y22 B22:D23 F22:F23 L22:M23">
    <cfRule type="expression" dxfId="208" priority="611">
      <formula>$A$22=$E$64</formula>
    </cfRule>
  </conditionalFormatting>
  <conditionalFormatting sqref="Q10 Q19 Q21 Q23">
    <cfRule type="expression" dxfId="207" priority="81" stopIfTrue="1">
      <formula>$N10=""</formula>
    </cfRule>
  </conditionalFormatting>
  <conditionalFormatting sqref="Q10">
    <cfRule type="expression" dxfId="206" priority="75">
      <formula>$N10=""</formula>
    </cfRule>
  </conditionalFormatting>
  <conditionalFormatting sqref="Q17">
    <cfRule type="expression" dxfId="205" priority="73">
      <formula>$N17=""</formula>
    </cfRule>
    <cfRule type="expression" dxfId="204" priority="74" stopIfTrue="1">
      <formula>$N17=""</formula>
    </cfRule>
  </conditionalFormatting>
  <conditionalFormatting sqref="Q19">
    <cfRule type="expression" dxfId="203" priority="72">
      <formula>$N19=""</formula>
    </cfRule>
  </conditionalFormatting>
  <conditionalFormatting sqref="Q21">
    <cfRule type="expression" dxfId="202" priority="71">
      <formula>$N21=""</formula>
    </cfRule>
  </conditionalFormatting>
  <conditionalFormatting sqref="Q23">
    <cfRule type="expression" dxfId="201" priority="70">
      <formula>$N23=""</formula>
    </cfRule>
  </conditionalFormatting>
  <dataValidations count="13">
    <dataValidation type="list" allowBlank="1" showInputMessage="1" showErrorMessage="1" sqref="M33" xr:uid="{F04844DE-CDA6-47F6-81A4-F68D8FEC4E83}">
      <formula1>$D$76:$D$82</formula1>
    </dataValidation>
    <dataValidation type="list" allowBlank="1" showInputMessage="1" showErrorMessage="1" sqref="B51:C52" xr:uid="{9A5BB92F-7F94-460B-85F7-561A5180DB59}">
      <formula1>$D$88:$D$89</formula1>
    </dataValidation>
    <dataValidation type="list" allowBlank="1" showInputMessage="1" showErrorMessage="1" sqref="F44:O44" xr:uid="{26D7324C-752F-4051-B55A-A51A54F41320}">
      <formula1>$D$92:$D$95</formula1>
    </dataValidation>
    <dataValidation type="list" allowBlank="1" showInputMessage="1" showErrorMessage="1" sqref="F47:I47" xr:uid="{AE14E02F-CE5F-4F7A-9223-D44408EA7713}">
      <formula1>$D$96:$D$101</formula1>
    </dataValidation>
    <dataValidation type="list" allowBlank="1" showInputMessage="1" showErrorMessage="1" sqref="N9:R9 N22:R22 N18:R18 N20:R20 N16:R16" xr:uid="{B6FE73FA-52C8-456E-8445-50F8FF488313}">
      <formula1>$D$66:$D$67</formula1>
    </dataValidation>
    <dataValidation type="list" allowBlank="1" showInputMessage="1" showErrorMessage="1" sqref="S20 S16 S18 S22" xr:uid="{274164D3-41BA-45C0-857D-8DF90CAF8CF4}">
      <formula1>$D$69:$D$74</formula1>
    </dataValidation>
    <dataValidation type="list" allowBlank="1" showInputMessage="1" showErrorMessage="1" sqref="A16:A17" xr:uid="{3D1E0C9B-7473-41D6-BAC9-3E3B97306ADE}">
      <formula1>$D$61:$E$61</formula1>
    </dataValidation>
    <dataValidation type="list" allowBlank="1" showInputMessage="1" showErrorMessage="1" sqref="A18:A19" xr:uid="{996DCA2A-19D8-4F05-BD6A-EC7023770227}">
      <formula1>$D$62:$E$62</formula1>
    </dataValidation>
    <dataValidation type="list" allowBlank="1" showInputMessage="1" showErrorMessage="1" sqref="A20:A21" xr:uid="{0F4FFDF2-CF52-461F-908A-0DC37373D2B2}">
      <formula1>$D$63:$E$63</formula1>
    </dataValidation>
    <dataValidation type="list" allowBlank="1" showInputMessage="1" showErrorMessage="1" sqref="A22:A23" xr:uid="{B0F1D105-D856-476C-9A74-54336EB49BEF}">
      <formula1>$D$64:$E$64</formula1>
    </dataValidation>
    <dataValidation type="list" allowBlank="1" showInputMessage="1" showErrorMessage="1" sqref="A9:A10" xr:uid="{9240FCDA-5841-43C7-B1B6-683B363EC862}">
      <formula1>$D$58:$D$59</formula1>
    </dataValidation>
    <dataValidation type="list" allowBlank="1" showInputMessage="1" showErrorMessage="1" prompt="（空白）を選択した場合は、当該項目は「非表示」となります。" sqref="A38:F39" xr:uid="{4826E0EB-43C7-409A-A352-7B901B45ABCC}">
      <formula1>$B$87:$D$87</formula1>
    </dataValidation>
    <dataValidation type="list" allowBlank="1" showInputMessage="1" showErrorMessage="1" prompt="（空白）を選択した場合は、当該項目は「非表示」となります。" sqref="A5:F5" xr:uid="{595BAF61-C7C5-4D7E-9D1E-FBF01796D0EC}">
      <formula1>$B$56:$D$56</formula1>
    </dataValidation>
  </dataValidations>
  <pageMargins left="0.70866141732283472" right="0.70866141732283472" top="0.94488188976377963" bottom="0.55118110236220474" header="0.51181102362204722" footer="0.31496062992125984"/>
  <pageSetup paperSize="9" scale="74" orientation="landscape" r:id="rId1"/>
  <rowBreaks count="1" manualBreakCount="1">
    <brk id="52" max="24"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sheetPr>
  <dimension ref="A1:BE198"/>
  <sheetViews>
    <sheetView view="pageBreakPreview" zoomScale="85" zoomScaleNormal="80" zoomScaleSheetLayoutView="85" workbookViewId="0">
      <selection activeCell="A2" sqref="A2:AP2"/>
    </sheetView>
  </sheetViews>
  <sheetFormatPr defaultColWidth="9" defaultRowHeight="13.5" x14ac:dyDescent="0.15"/>
  <cols>
    <col min="1" max="1" width="5.125" style="5" customWidth="1"/>
    <col min="2" max="2" width="2.25" style="5" customWidth="1"/>
    <col min="3" max="3" width="12.625" style="5" customWidth="1"/>
    <col min="4" max="4" width="2.125" style="5" customWidth="1"/>
    <col min="5" max="6" width="5.125" style="5" customWidth="1"/>
    <col min="7" max="7" width="6.625" style="5" customWidth="1"/>
    <col min="8" max="10" width="2.125" style="5" customWidth="1"/>
    <col min="11" max="11" width="6.625" style="5" customWidth="1"/>
    <col min="12" max="12" width="2.125" style="5" customWidth="1"/>
    <col min="13" max="13" width="8.125" style="5" customWidth="1"/>
    <col min="14" max="15" width="3.625" style="5" customWidth="1"/>
    <col min="16" max="16" width="2.125" style="5" customWidth="1"/>
    <col min="17" max="17" width="5.125" style="5" customWidth="1"/>
    <col min="18" max="18" width="3.625" style="5" customWidth="1"/>
    <col min="19" max="19" width="6.625" style="5" customWidth="1"/>
    <col min="20" max="20" width="2.125" style="5" customWidth="1"/>
    <col min="21" max="21" width="3.625" style="5" customWidth="1"/>
    <col min="22" max="22" width="2.125" style="5" customWidth="1"/>
    <col min="23" max="24" width="5.125" style="5" customWidth="1"/>
    <col min="25" max="25" width="3.625" style="5" customWidth="1"/>
    <col min="26" max="26" width="6.625" style="5" customWidth="1"/>
    <col min="27" max="28" width="3.625" style="5" customWidth="1"/>
    <col min="29" max="29" width="6.625" style="5" customWidth="1"/>
    <col min="30" max="35" width="3.625" style="5" customWidth="1"/>
    <col min="36" max="37" width="6.625" style="5" customWidth="1"/>
    <col min="38" max="38" width="3.625" style="5" customWidth="1"/>
    <col min="39" max="39" width="6.625" style="5" customWidth="1"/>
    <col min="40" max="42" width="3.625" style="5" customWidth="1"/>
    <col min="43" max="43" width="5.625" style="5" customWidth="1"/>
    <col min="44" max="44" width="5.625" style="5" hidden="1" customWidth="1"/>
    <col min="45" max="45" width="12.625" style="5" hidden="1" customWidth="1"/>
    <col min="46" max="46" width="9.625" style="5" hidden="1" customWidth="1"/>
    <col min="47" max="47" width="6.625" style="179" hidden="1" customWidth="1"/>
    <col min="48" max="55" width="6.625" style="5" hidden="1" customWidth="1"/>
    <col min="56" max="57" width="0" style="5" hidden="1" customWidth="1"/>
    <col min="58" max="16384" width="9" style="5"/>
  </cols>
  <sheetData>
    <row r="1" spans="1:47" ht="15" customHeight="1" x14ac:dyDescent="0.15">
      <c r="AH1" s="224"/>
      <c r="AI1" s="224"/>
      <c r="AJ1" s="1050" t="s">
        <v>465</v>
      </c>
      <c r="AK1" s="1050"/>
      <c r="AL1" s="1050"/>
      <c r="AM1" s="1050"/>
      <c r="AN1" s="1050"/>
      <c r="AO1" s="1050"/>
      <c r="AP1" s="1050"/>
    </row>
    <row r="2" spans="1:47" ht="21" customHeight="1" x14ac:dyDescent="0.15">
      <c r="A2" s="917" t="s">
        <v>352</v>
      </c>
      <c r="B2" s="917"/>
      <c r="C2" s="917"/>
      <c r="D2" s="917"/>
      <c r="E2" s="917"/>
      <c r="F2" s="917"/>
      <c r="G2" s="917"/>
      <c r="H2" s="917"/>
      <c r="I2" s="917"/>
      <c r="J2" s="917"/>
      <c r="K2" s="917"/>
      <c r="L2" s="917"/>
      <c r="M2" s="917"/>
      <c r="N2" s="917"/>
      <c r="O2" s="917"/>
      <c r="P2" s="917"/>
      <c r="Q2" s="917"/>
      <c r="R2" s="917"/>
      <c r="S2" s="917"/>
      <c r="T2" s="917"/>
      <c r="U2" s="917"/>
      <c r="V2" s="917"/>
      <c r="W2" s="917"/>
      <c r="X2" s="917"/>
      <c r="Y2" s="917"/>
      <c r="Z2" s="917"/>
      <c r="AA2" s="917"/>
      <c r="AB2" s="917"/>
      <c r="AC2" s="917"/>
      <c r="AD2" s="917"/>
      <c r="AE2" s="917"/>
      <c r="AF2" s="917"/>
      <c r="AG2" s="917"/>
      <c r="AH2" s="917"/>
      <c r="AI2" s="917"/>
      <c r="AJ2" s="917"/>
      <c r="AK2" s="917"/>
      <c r="AL2" s="917"/>
      <c r="AM2" s="917"/>
      <c r="AN2" s="917"/>
      <c r="AO2" s="917"/>
      <c r="AP2" s="917"/>
    </row>
    <row r="3" spans="1:47" ht="15" customHeight="1" x14ac:dyDescent="0.15">
      <c r="AC3" s="920" t="s">
        <v>360</v>
      </c>
      <c r="AD3" s="920"/>
      <c r="AE3" s="920"/>
      <c r="AF3" s="920"/>
      <c r="AG3" s="131" t="s">
        <v>369</v>
      </c>
      <c r="AH3" s="918">
        <f>様式３!Y3</f>
        <v>0</v>
      </c>
      <c r="AI3" s="918"/>
      <c r="AJ3" s="918"/>
      <c r="AK3" s="918"/>
      <c r="AL3" s="918"/>
      <c r="AM3" s="918"/>
      <c r="AN3" s="918"/>
      <c r="AO3" s="918"/>
      <c r="AP3" s="918"/>
    </row>
    <row r="4" spans="1:47" ht="15" customHeight="1" x14ac:dyDescent="0.15">
      <c r="AC4" s="920" t="s">
        <v>361</v>
      </c>
      <c r="AD4" s="920"/>
      <c r="AE4" s="920"/>
      <c r="AF4" s="920"/>
      <c r="AG4" s="131" t="s">
        <v>369</v>
      </c>
      <c r="AH4" s="919" t="str">
        <f>様式３!Y4</f>
        <v>播但連絡道路　道路維持修繕工事（橋梁耐震補強修繕工事（第７・６高架橋））</v>
      </c>
      <c r="AI4" s="919"/>
      <c r="AJ4" s="919"/>
      <c r="AK4" s="919"/>
      <c r="AL4" s="919"/>
      <c r="AM4" s="919"/>
      <c r="AN4" s="919"/>
      <c r="AO4" s="919"/>
      <c r="AP4" s="919"/>
      <c r="AU4" s="5"/>
    </row>
    <row r="5" spans="1:47" ht="21" customHeight="1" x14ac:dyDescent="0.15">
      <c r="A5" s="908" t="s">
        <v>424</v>
      </c>
      <c r="B5" s="908"/>
      <c r="C5" s="908"/>
      <c r="D5" s="908"/>
      <c r="E5" s="908"/>
      <c r="F5" s="908"/>
      <c r="G5" s="153"/>
      <c r="H5" s="153"/>
      <c r="I5" s="153"/>
      <c r="J5" s="153"/>
      <c r="K5" s="153"/>
      <c r="L5" s="153"/>
      <c r="M5" s="153"/>
      <c r="N5" s="153"/>
      <c r="O5" s="153"/>
      <c r="P5" s="153"/>
      <c r="Q5" s="153"/>
      <c r="R5" s="153"/>
      <c r="S5" s="155"/>
      <c r="T5" s="146"/>
      <c r="U5" s="960"/>
      <c r="V5" s="960"/>
      <c r="W5" s="960"/>
      <c r="X5" s="960"/>
      <c r="Y5" s="960"/>
      <c r="Z5" s="960"/>
      <c r="AA5" s="960"/>
      <c r="AB5" s="960"/>
    </row>
    <row r="6" spans="1:47" ht="3" customHeight="1" x14ac:dyDescent="0.15">
      <c r="A6" s="137"/>
      <c r="B6" s="153"/>
      <c r="C6" s="153"/>
      <c r="D6" s="153"/>
      <c r="E6" s="153"/>
      <c r="F6" s="153"/>
      <c r="G6" s="153"/>
      <c r="H6" s="153"/>
      <c r="I6" s="153"/>
      <c r="J6" s="146"/>
      <c r="K6" s="146"/>
      <c r="L6" s="146"/>
      <c r="M6" s="146"/>
      <c r="N6" s="146"/>
      <c r="O6" s="146"/>
      <c r="P6" s="146"/>
      <c r="Q6" s="146"/>
      <c r="R6" s="146"/>
      <c r="S6" s="155"/>
      <c r="T6" s="146"/>
      <c r="U6" s="146"/>
      <c r="V6" s="146"/>
      <c r="W6" s="146"/>
      <c r="X6" s="146"/>
      <c r="Y6" s="146"/>
      <c r="Z6" s="146"/>
      <c r="AA6" s="146"/>
      <c r="AB6" s="146"/>
    </row>
    <row r="7" spans="1:47" ht="30" customHeight="1" x14ac:dyDescent="0.15">
      <c r="A7" s="399" t="str">
        <f>IF(B7=C63,"○","×")</f>
        <v>×</v>
      </c>
      <c r="B7" s="963"/>
      <c r="C7" s="964"/>
      <c r="D7" s="964"/>
      <c r="E7" s="964"/>
      <c r="F7" s="964"/>
      <c r="G7" s="964"/>
      <c r="H7" s="964"/>
      <c r="I7" s="964"/>
      <c r="J7" s="964"/>
      <c r="K7" s="964"/>
      <c r="L7" s="964"/>
      <c r="M7" s="964"/>
      <c r="N7" s="1041" t="str">
        <f>IF(B7=C63,Q63,"")</f>
        <v/>
      </c>
      <c r="O7" s="1042"/>
      <c r="P7" s="1042"/>
      <c r="Q7" s="1042"/>
      <c r="R7" s="1042"/>
      <c r="S7" s="1042"/>
      <c r="T7" s="1042"/>
      <c r="U7" s="1042"/>
      <c r="V7" s="1042"/>
      <c r="W7" s="1042"/>
      <c r="X7" s="1042"/>
      <c r="Y7" s="1042"/>
      <c r="Z7" s="1042"/>
      <c r="AA7" s="1042"/>
      <c r="AB7" s="1042"/>
      <c r="AC7" s="1042"/>
      <c r="AD7" s="1042"/>
      <c r="AE7" s="1042"/>
      <c r="AF7" s="1042"/>
      <c r="AG7" s="1042"/>
      <c r="AH7" s="1042"/>
      <c r="AI7" s="1042"/>
      <c r="AJ7" s="1042"/>
      <c r="AK7" s="1042"/>
      <c r="AL7" s="1042"/>
      <c r="AM7" s="1042"/>
      <c r="AN7" s="1042"/>
      <c r="AO7" s="1042"/>
      <c r="AP7" s="1043"/>
    </row>
    <row r="9" spans="1:47" ht="21" customHeight="1" x14ac:dyDescent="0.15">
      <c r="A9" s="908" t="s">
        <v>422</v>
      </c>
      <c r="B9" s="908"/>
      <c r="C9" s="908"/>
      <c r="D9" s="908"/>
      <c r="E9" s="908"/>
      <c r="F9" s="908"/>
      <c r="G9" s="1047" t="str">
        <f>様式３!$G$5</f>
        <v>対象期間：平成２１年度～令和５年度</v>
      </c>
      <c r="H9" s="1047"/>
      <c r="I9" s="1047"/>
      <c r="J9" s="1047"/>
      <c r="K9" s="1047"/>
      <c r="L9" s="1047"/>
      <c r="M9" s="1047"/>
      <c r="N9" s="1047"/>
      <c r="O9" s="1047"/>
      <c r="P9" s="1048" t="s">
        <v>640</v>
      </c>
      <c r="Q9" s="1048"/>
      <c r="R9" s="1048"/>
      <c r="S9" s="1049" t="s">
        <v>641</v>
      </c>
      <c r="T9" s="1049"/>
      <c r="U9" s="1049"/>
      <c r="V9" s="1047" t="str">
        <f>様式３!$Q$5</f>
        <v>元請として道路橋の新設工事又は道路橋の補修工事（橋面工及び道路附属物工を除く）を完成した施工実績</v>
      </c>
      <c r="W9" s="1047"/>
      <c r="X9" s="1047"/>
      <c r="Y9" s="1047"/>
      <c r="Z9" s="1047"/>
      <c r="AA9" s="1047"/>
      <c r="AB9" s="1047"/>
      <c r="AC9" s="1047"/>
      <c r="AD9" s="1047"/>
      <c r="AE9" s="1047"/>
      <c r="AF9" s="1047"/>
      <c r="AG9" s="1047"/>
      <c r="AH9" s="1047"/>
      <c r="AI9" s="1047"/>
      <c r="AJ9" s="1047"/>
      <c r="AK9" s="1047"/>
      <c r="AL9" s="1047"/>
      <c r="AM9" s="1047"/>
      <c r="AN9" s="1047"/>
      <c r="AO9" s="1047"/>
      <c r="AP9" s="1047"/>
    </row>
    <row r="10" spans="1:47" ht="3" customHeight="1" x14ac:dyDescent="0.15">
      <c r="A10" s="133"/>
      <c r="B10" s="133"/>
      <c r="C10" s="133"/>
      <c r="D10" s="133"/>
      <c r="E10" s="133"/>
      <c r="F10" s="137"/>
      <c r="G10" s="137"/>
      <c r="H10" s="137"/>
      <c r="I10" s="137"/>
      <c r="O10" s="132"/>
    </row>
    <row r="11" spans="1:47" ht="15" customHeight="1" x14ac:dyDescent="0.15">
      <c r="A11" s="913" t="s">
        <v>59</v>
      </c>
      <c r="B11" s="163"/>
      <c r="C11" s="164" t="s">
        <v>389</v>
      </c>
      <c r="D11" s="165"/>
      <c r="E11" s="921" t="s">
        <v>454</v>
      </c>
      <c r="F11" s="881" t="s">
        <v>453</v>
      </c>
      <c r="G11" s="881"/>
      <c r="H11" s="881"/>
      <c r="I11" s="878"/>
      <c r="J11" s="163"/>
      <c r="K11" s="881" t="s">
        <v>388</v>
      </c>
      <c r="L11" s="881"/>
      <c r="M11" s="881"/>
      <c r="N11" s="881"/>
      <c r="O11" s="881"/>
      <c r="P11" s="881"/>
      <c r="Q11" s="881"/>
      <c r="R11" s="881"/>
      <c r="S11" s="881"/>
      <c r="T11" s="130"/>
      <c r="U11" s="877" t="s">
        <v>8</v>
      </c>
      <c r="V11" s="881"/>
      <c r="W11" s="881"/>
      <c r="X11" s="878"/>
      <c r="Y11" s="877" t="s">
        <v>6</v>
      </c>
      <c r="Z11" s="881"/>
      <c r="AA11" s="881"/>
      <c r="AB11" s="878"/>
      <c r="AC11" s="877" t="s">
        <v>9</v>
      </c>
      <c r="AD11" s="881"/>
      <c r="AE11" s="878"/>
      <c r="AF11" s="877" t="s">
        <v>475</v>
      </c>
      <c r="AG11" s="881"/>
      <c r="AH11" s="881"/>
      <c r="AI11" s="881"/>
      <c r="AJ11" s="881"/>
      <c r="AK11" s="881"/>
      <c r="AL11" s="881"/>
      <c r="AM11" s="881"/>
      <c r="AN11" s="881"/>
      <c r="AO11" s="881"/>
      <c r="AP11" s="878"/>
    </row>
    <row r="12" spans="1:47" ht="15" customHeight="1" x14ac:dyDescent="0.15">
      <c r="A12" s="914"/>
      <c r="B12" s="149" t="s">
        <v>386</v>
      </c>
      <c r="C12" s="148" t="s">
        <v>385</v>
      </c>
      <c r="D12" s="178" t="s">
        <v>387</v>
      </c>
      <c r="E12" s="921"/>
      <c r="F12" s="768"/>
      <c r="G12" s="768"/>
      <c r="H12" s="768"/>
      <c r="I12" s="880"/>
      <c r="J12" s="149" t="s">
        <v>386</v>
      </c>
      <c r="K12" s="768" t="s">
        <v>5</v>
      </c>
      <c r="L12" s="768"/>
      <c r="M12" s="768"/>
      <c r="N12" s="768"/>
      <c r="O12" s="768"/>
      <c r="P12" s="768"/>
      <c r="Q12" s="768"/>
      <c r="R12" s="768"/>
      <c r="S12" s="768"/>
      <c r="T12" s="204" t="s">
        <v>387</v>
      </c>
      <c r="U12" s="879"/>
      <c r="V12" s="768"/>
      <c r="W12" s="768"/>
      <c r="X12" s="880"/>
      <c r="Y12" s="879"/>
      <c r="Z12" s="768"/>
      <c r="AA12" s="768"/>
      <c r="AB12" s="880"/>
      <c r="AC12" s="879"/>
      <c r="AD12" s="768"/>
      <c r="AE12" s="880"/>
      <c r="AF12" s="958" t="str">
        <f>様式３!S8</f>
        <v>規模・寸法</v>
      </c>
      <c r="AG12" s="959"/>
      <c r="AH12" s="959"/>
      <c r="AI12" s="959"/>
      <c r="AJ12" s="1051" t="str">
        <f>様式３!V8</f>
        <v>構造型式</v>
      </c>
      <c r="AK12" s="1051"/>
      <c r="AL12" s="1051"/>
      <c r="AM12" s="959" t="str">
        <f>様式３!Z8</f>
        <v>使用機材・数量</v>
      </c>
      <c r="AN12" s="959"/>
      <c r="AO12" s="959"/>
      <c r="AP12" s="1052"/>
    </row>
    <row r="13" spans="1:47" ht="15" customHeight="1" x14ac:dyDescent="0.15">
      <c r="A13" s="909" t="s">
        <v>65</v>
      </c>
      <c r="B13" s="140"/>
      <c r="C13" s="157"/>
      <c r="D13" s="147"/>
      <c r="E13" s="765" t="s">
        <v>450</v>
      </c>
      <c r="F13" s="767"/>
      <c r="G13" s="767"/>
      <c r="H13" s="767"/>
      <c r="I13" s="788"/>
      <c r="J13" s="140"/>
      <c r="K13" s="767"/>
      <c r="L13" s="767"/>
      <c r="M13" s="767"/>
      <c r="N13" s="767"/>
      <c r="O13" s="767"/>
      <c r="P13" s="767"/>
      <c r="Q13" s="767"/>
      <c r="R13" s="767"/>
      <c r="S13" s="767"/>
      <c r="T13" s="344"/>
      <c r="U13" s="343"/>
      <c r="V13" s="934"/>
      <c r="W13" s="934"/>
      <c r="X13" s="935"/>
      <c r="Y13" s="910"/>
      <c r="Z13" s="911"/>
      <c r="AA13" s="911"/>
      <c r="AB13" s="912"/>
      <c r="AC13" s="910"/>
      <c r="AD13" s="911"/>
      <c r="AE13" s="912"/>
      <c r="AF13" s="787"/>
      <c r="AG13" s="767"/>
      <c r="AH13" s="767"/>
      <c r="AI13" s="961"/>
      <c r="AJ13" s="1045"/>
      <c r="AK13" s="767"/>
      <c r="AL13" s="961"/>
      <c r="AM13" s="1045"/>
      <c r="AN13" s="767"/>
      <c r="AO13" s="767"/>
      <c r="AP13" s="788"/>
    </row>
    <row r="14" spans="1:47" ht="15" customHeight="1" x14ac:dyDescent="0.15">
      <c r="A14" s="902"/>
      <c r="B14" s="162" t="s">
        <v>335</v>
      </c>
      <c r="C14" s="418"/>
      <c r="D14" s="138" t="s">
        <v>323</v>
      </c>
      <c r="E14" s="765"/>
      <c r="F14" s="761"/>
      <c r="G14" s="761"/>
      <c r="H14" s="761"/>
      <c r="I14" s="762"/>
      <c r="J14" s="162" t="s">
        <v>335</v>
      </c>
      <c r="K14" s="761"/>
      <c r="L14" s="761"/>
      <c r="M14" s="761"/>
      <c r="N14" s="761"/>
      <c r="O14" s="761"/>
      <c r="P14" s="761"/>
      <c r="Q14" s="761"/>
      <c r="R14" s="761"/>
      <c r="S14" s="761"/>
      <c r="T14" s="345" t="s">
        <v>387</v>
      </c>
      <c r="U14" s="162" t="s">
        <v>321</v>
      </c>
      <c r="V14" s="790"/>
      <c r="W14" s="790"/>
      <c r="X14" s="791"/>
      <c r="Y14" s="882" t="str">
        <f>IF(Y13=$C$78,"（出資比率","")</f>
        <v/>
      </c>
      <c r="Z14" s="883"/>
      <c r="AA14" s="342"/>
      <c r="AB14" s="345" t="str">
        <f>IF(Y14="","","％）")</f>
        <v/>
      </c>
      <c r="AC14" s="815"/>
      <c r="AD14" s="816"/>
      <c r="AE14" s="817"/>
      <c r="AF14" s="789"/>
      <c r="AG14" s="761"/>
      <c r="AH14" s="761"/>
      <c r="AI14" s="936"/>
      <c r="AJ14" s="962"/>
      <c r="AK14" s="761"/>
      <c r="AL14" s="936"/>
      <c r="AM14" s="962"/>
      <c r="AN14" s="761"/>
      <c r="AO14" s="761"/>
      <c r="AP14" s="762"/>
    </row>
    <row r="15" spans="1:47" ht="15" customHeight="1" x14ac:dyDescent="0.15">
      <c r="A15" s="901" t="s">
        <v>450</v>
      </c>
      <c r="B15" s="140"/>
      <c r="C15" s="157"/>
      <c r="D15" s="147"/>
      <c r="E15" s="765" t="s">
        <v>450</v>
      </c>
      <c r="F15" s="767"/>
      <c r="G15" s="767"/>
      <c r="H15" s="767"/>
      <c r="I15" s="788"/>
      <c r="J15" s="140"/>
      <c r="K15" s="767"/>
      <c r="L15" s="767"/>
      <c r="M15" s="767"/>
      <c r="N15" s="767"/>
      <c r="O15" s="767"/>
      <c r="P15" s="767"/>
      <c r="Q15" s="767"/>
      <c r="R15" s="767"/>
      <c r="S15" s="767"/>
      <c r="T15" s="346"/>
      <c r="U15" s="343"/>
      <c r="V15" s="819"/>
      <c r="W15" s="819"/>
      <c r="X15" s="820"/>
      <c r="Y15" s="786"/>
      <c r="Z15" s="763"/>
      <c r="AA15" s="763"/>
      <c r="AB15" s="764"/>
      <c r="AC15" s="786"/>
      <c r="AD15" s="763"/>
      <c r="AE15" s="764"/>
      <c r="AF15" s="786"/>
      <c r="AG15" s="763"/>
      <c r="AH15" s="763"/>
      <c r="AI15" s="937"/>
      <c r="AJ15" s="951"/>
      <c r="AK15" s="763"/>
      <c r="AL15" s="937"/>
      <c r="AM15" s="951"/>
      <c r="AN15" s="763"/>
      <c r="AO15" s="763"/>
      <c r="AP15" s="764"/>
    </row>
    <row r="16" spans="1:47" ht="15" customHeight="1" x14ac:dyDescent="0.15">
      <c r="A16" s="902"/>
      <c r="B16" s="162" t="s">
        <v>335</v>
      </c>
      <c r="C16" s="418"/>
      <c r="D16" s="138" t="s">
        <v>323</v>
      </c>
      <c r="E16" s="765"/>
      <c r="F16" s="761"/>
      <c r="G16" s="761"/>
      <c r="H16" s="761"/>
      <c r="I16" s="762"/>
      <c r="J16" s="162" t="s">
        <v>386</v>
      </c>
      <c r="K16" s="761"/>
      <c r="L16" s="761"/>
      <c r="M16" s="761"/>
      <c r="N16" s="761"/>
      <c r="O16" s="761"/>
      <c r="P16" s="761"/>
      <c r="Q16" s="761"/>
      <c r="R16" s="761"/>
      <c r="S16" s="761"/>
      <c r="T16" s="345" t="s">
        <v>387</v>
      </c>
      <c r="U16" s="162" t="s">
        <v>321</v>
      </c>
      <c r="V16" s="790"/>
      <c r="W16" s="790"/>
      <c r="X16" s="791"/>
      <c r="Y16" s="882" t="str">
        <f>IF(Y15=$C$78,"（出資比率","")</f>
        <v/>
      </c>
      <c r="Z16" s="883"/>
      <c r="AA16" s="342"/>
      <c r="AB16" s="345" t="str">
        <f>IF(Y16="","","％）")</f>
        <v/>
      </c>
      <c r="AC16" s="815"/>
      <c r="AD16" s="816"/>
      <c r="AE16" s="817"/>
      <c r="AF16" s="815"/>
      <c r="AG16" s="816"/>
      <c r="AH16" s="816"/>
      <c r="AI16" s="933"/>
      <c r="AJ16" s="950"/>
      <c r="AK16" s="816"/>
      <c r="AL16" s="933"/>
      <c r="AM16" s="950"/>
      <c r="AN16" s="816"/>
      <c r="AO16" s="816"/>
      <c r="AP16" s="817"/>
    </row>
    <row r="17" spans="1:57" ht="15" customHeight="1" x14ac:dyDescent="0.15">
      <c r="A17" s="901" t="s">
        <v>450</v>
      </c>
      <c r="B17" s="140"/>
      <c r="C17" s="157"/>
      <c r="D17" s="147"/>
      <c r="E17" s="765" t="s">
        <v>450</v>
      </c>
      <c r="F17" s="767"/>
      <c r="G17" s="767"/>
      <c r="H17" s="767"/>
      <c r="I17" s="788"/>
      <c r="J17" s="140"/>
      <c r="K17" s="767"/>
      <c r="L17" s="767"/>
      <c r="M17" s="767"/>
      <c r="N17" s="767"/>
      <c r="O17" s="767"/>
      <c r="P17" s="767"/>
      <c r="Q17" s="767"/>
      <c r="R17" s="767"/>
      <c r="S17" s="767"/>
      <c r="T17" s="346"/>
      <c r="U17" s="343"/>
      <c r="V17" s="819"/>
      <c r="W17" s="819"/>
      <c r="X17" s="820"/>
      <c r="Y17" s="786"/>
      <c r="Z17" s="763"/>
      <c r="AA17" s="763"/>
      <c r="AB17" s="764"/>
      <c r="AC17" s="786"/>
      <c r="AD17" s="763"/>
      <c r="AE17" s="764"/>
      <c r="AF17" s="786"/>
      <c r="AG17" s="763"/>
      <c r="AH17" s="763"/>
      <c r="AI17" s="937"/>
      <c r="AJ17" s="951"/>
      <c r="AK17" s="763"/>
      <c r="AL17" s="937"/>
      <c r="AM17" s="951"/>
      <c r="AN17" s="763"/>
      <c r="AO17" s="763"/>
      <c r="AP17" s="764"/>
    </row>
    <row r="18" spans="1:57" ht="15" customHeight="1" x14ac:dyDescent="0.15">
      <c r="A18" s="902"/>
      <c r="B18" s="162" t="s">
        <v>335</v>
      </c>
      <c r="C18" s="418"/>
      <c r="D18" s="138" t="s">
        <v>323</v>
      </c>
      <c r="E18" s="765"/>
      <c r="F18" s="761"/>
      <c r="G18" s="761"/>
      <c r="H18" s="761"/>
      <c r="I18" s="762"/>
      <c r="J18" s="162" t="s">
        <v>335</v>
      </c>
      <c r="K18" s="761"/>
      <c r="L18" s="761"/>
      <c r="M18" s="761"/>
      <c r="N18" s="761"/>
      <c r="O18" s="761"/>
      <c r="P18" s="761"/>
      <c r="Q18" s="761"/>
      <c r="R18" s="761"/>
      <c r="S18" s="761"/>
      <c r="T18" s="345" t="s">
        <v>387</v>
      </c>
      <c r="U18" s="162" t="s">
        <v>321</v>
      </c>
      <c r="V18" s="790"/>
      <c r="W18" s="790"/>
      <c r="X18" s="791"/>
      <c r="Y18" s="882" t="str">
        <f>IF(Y17=$C$78,"（出資比率","")</f>
        <v/>
      </c>
      <c r="Z18" s="883"/>
      <c r="AA18" s="342"/>
      <c r="AB18" s="345" t="str">
        <f>IF(Y18="","","％）")</f>
        <v/>
      </c>
      <c r="AC18" s="815"/>
      <c r="AD18" s="816"/>
      <c r="AE18" s="817"/>
      <c r="AF18" s="815"/>
      <c r="AG18" s="816"/>
      <c r="AH18" s="816"/>
      <c r="AI18" s="933"/>
      <c r="AJ18" s="950"/>
      <c r="AK18" s="816"/>
      <c r="AL18" s="933"/>
      <c r="AM18" s="950"/>
      <c r="AN18" s="816"/>
      <c r="AO18" s="816"/>
      <c r="AP18" s="817"/>
    </row>
    <row r="19" spans="1:57" ht="15" customHeight="1" x14ac:dyDescent="0.15">
      <c r="U19" s="131"/>
      <c r="V19" s="131"/>
      <c r="W19" s="131"/>
    </row>
    <row r="20" spans="1:57" ht="21" customHeight="1" x14ac:dyDescent="0.15">
      <c r="A20" s="784" t="s">
        <v>423</v>
      </c>
      <c r="B20" s="784"/>
      <c r="C20" s="784"/>
      <c r="D20" s="784"/>
      <c r="E20" s="784"/>
      <c r="F20" s="220"/>
      <c r="G20" s="1047" t="str">
        <f>様式３!$G$12</f>
        <v>対象期間：平成２８年度～令和５年度</v>
      </c>
      <c r="H20" s="1047"/>
      <c r="I20" s="1047"/>
      <c r="J20" s="1047"/>
      <c r="K20" s="1047"/>
      <c r="L20" s="1047"/>
      <c r="M20" s="1047"/>
      <c r="N20" s="1047"/>
      <c r="O20" s="1047"/>
      <c r="P20" s="1048" t="s">
        <v>642</v>
      </c>
      <c r="Q20" s="1048"/>
      <c r="R20" s="1048"/>
      <c r="S20" s="154"/>
      <c r="U20" s="146"/>
      <c r="V20" s="146"/>
      <c r="W20" s="146"/>
      <c r="X20" s="146"/>
      <c r="Y20" s="146"/>
      <c r="Z20" s="146"/>
      <c r="AA20" s="146"/>
      <c r="AB20" s="146"/>
      <c r="AC20" s="146"/>
      <c r="AD20" s="146"/>
      <c r="AE20" s="146"/>
      <c r="AF20" s="146"/>
      <c r="AG20" s="146"/>
      <c r="AH20" s="146"/>
    </row>
    <row r="21" spans="1:57" ht="3" customHeight="1" x14ac:dyDescent="0.15">
      <c r="A21" s="134"/>
      <c r="B21" s="134"/>
      <c r="C21" s="134"/>
      <c r="D21" s="134"/>
      <c r="E21" s="134"/>
      <c r="F21" s="136"/>
      <c r="G21" s="136"/>
      <c r="H21" s="136"/>
      <c r="I21" s="136"/>
    </row>
    <row r="22" spans="1:57" ht="15" customHeight="1" x14ac:dyDescent="0.15">
      <c r="A22" s="913" t="s">
        <v>59</v>
      </c>
      <c r="B22" s="163"/>
      <c r="C22" s="164" t="s">
        <v>389</v>
      </c>
      <c r="D22" s="165"/>
      <c r="E22" s="921" t="s">
        <v>454</v>
      </c>
      <c r="F22" s="881" t="s">
        <v>453</v>
      </c>
      <c r="G22" s="881"/>
      <c r="H22" s="881"/>
      <c r="I22" s="878"/>
      <c r="J22" s="163"/>
      <c r="K22" s="881" t="s">
        <v>388</v>
      </c>
      <c r="L22" s="881"/>
      <c r="M22" s="881"/>
      <c r="N22" s="881"/>
      <c r="O22" s="881"/>
      <c r="P22" s="881"/>
      <c r="Q22" s="881"/>
      <c r="R22" s="881"/>
      <c r="S22" s="881"/>
      <c r="T22" s="130"/>
      <c r="U22" s="877" t="s">
        <v>8</v>
      </c>
      <c r="V22" s="881"/>
      <c r="W22" s="881"/>
      <c r="X22" s="878"/>
      <c r="Y22" s="877" t="s">
        <v>6</v>
      </c>
      <c r="Z22" s="881"/>
      <c r="AA22" s="881"/>
      <c r="AB22" s="878"/>
      <c r="AC22" s="877" t="s">
        <v>61</v>
      </c>
      <c r="AD22" s="881"/>
      <c r="AE22" s="881"/>
      <c r="AF22" s="881"/>
      <c r="AG22" s="878"/>
      <c r="AH22" s="877" t="s">
        <v>9</v>
      </c>
      <c r="AI22" s="881"/>
      <c r="AJ22" s="881"/>
      <c r="AK22" s="881"/>
      <c r="AL22" s="921" t="s">
        <v>362</v>
      </c>
      <c r="AM22" s="921"/>
      <c r="AN22" s="921"/>
      <c r="AO22" s="877" t="s">
        <v>363</v>
      </c>
      <c r="AP22" s="878"/>
      <c r="AR22" s="171"/>
      <c r="AS22" s="151" t="s">
        <v>383</v>
      </c>
      <c r="AT22" s="151" t="s">
        <v>384</v>
      </c>
      <c r="AU22" s="913" t="s">
        <v>400</v>
      </c>
      <c r="AV22" s="913"/>
      <c r="AW22" s="913"/>
      <c r="AX22" s="913"/>
      <c r="AY22" s="913"/>
      <c r="AZ22" s="913"/>
      <c r="BA22" s="913"/>
      <c r="BB22" s="913"/>
      <c r="BC22" s="913"/>
      <c r="BD22" s="151" t="s">
        <v>382</v>
      </c>
      <c r="BE22" s="171" t="s">
        <v>397</v>
      </c>
    </row>
    <row r="23" spans="1:57" ht="15" customHeight="1" x14ac:dyDescent="0.15">
      <c r="A23" s="914"/>
      <c r="B23" s="149" t="s">
        <v>386</v>
      </c>
      <c r="C23" s="148" t="s">
        <v>365</v>
      </c>
      <c r="D23" s="178" t="s">
        <v>387</v>
      </c>
      <c r="E23" s="921"/>
      <c r="F23" s="768"/>
      <c r="G23" s="768"/>
      <c r="H23" s="768"/>
      <c r="I23" s="880"/>
      <c r="J23" s="149" t="s">
        <v>386</v>
      </c>
      <c r="K23" s="768" t="s">
        <v>5</v>
      </c>
      <c r="L23" s="768"/>
      <c r="M23" s="768"/>
      <c r="N23" s="768"/>
      <c r="O23" s="768"/>
      <c r="P23" s="768"/>
      <c r="Q23" s="768"/>
      <c r="R23" s="768"/>
      <c r="S23" s="768"/>
      <c r="T23" s="178" t="s">
        <v>387</v>
      </c>
      <c r="U23" s="879"/>
      <c r="V23" s="768"/>
      <c r="W23" s="768"/>
      <c r="X23" s="880"/>
      <c r="Y23" s="879"/>
      <c r="Z23" s="768"/>
      <c r="AA23" s="768"/>
      <c r="AB23" s="880"/>
      <c r="AC23" s="879"/>
      <c r="AD23" s="768"/>
      <c r="AE23" s="768"/>
      <c r="AF23" s="768"/>
      <c r="AG23" s="880"/>
      <c r="AH23" s="879"/>
      <c r="AI23" s="768"/>
      <c r="AJ23" s="768"/>
      <c r="AK23" s="768"/>
      <c r="AL23" s="921"/>
      <c r="AM23" s="921"/>
      <c r="AN23" s="921"/>
      <c r="AO23" s="879"/>
      <c r="AP23" s="880"/>
      <c r="AR23" s="176"/>
      <c r="AS23" s="176"/>
      <c r="AT23" s="176"/>
      <c r="AU23" s="1029"/>
      <c r="AV23" s="1030"/>
      <c r="AW23" s="1030"/>
      <c r="AX23" s="1030"/>
      <c r="AY23" s="1030"/>
      <c r="AZ23" s="1030"/>
      <c r="BA23" s="1030"/>
      <c r="BB23" s="1030"/>
      <c r="BC23" s="1031"/>
      <c r="BD23" s="170"/>
      <c r="BE23" s="176"/>
    </row>
    <row r="24" spans="1:57" ht="15" customHeight="1" x14ac:dyDescent="0.15">
      <c r="A24" s="932" t="str">
        <f>IF(A13=C71,"",A13)</f>
        <v>○</v>
      </c>
      <c r="B24" s="140"/>
      <c r="C24" s="400"/>
      <c r="D24" s="147"/>
      <c r="E24" s="765" t="s">
        <v>442</v>
      </c>
      <c r="F24" s="767"/>
      <c r="G24" s="767"/>
      <c r="H24" s="767"/>
      <c r="I24" s="788"/>
      <c r="J24" s="140"/>
      <c r="K24" s="796"/>
      <c r="L24" s="796"/>
      <c r="M24" s="796"/>
      <c r="N24" s="796"/>
      <c r="O24" s="796"/>
      <c r="P24" s="796"/>
      <c r="Q24" s="796"/>
      <c r="R24" s="796"/>
      <c r="S24" s="796"/>
      <c r="T24" s="147"/>
      <c r="U24" s="343"/>
      <c r="V24" s="934"/>
      <c r="W24" s="934"/>
      <c r="X24" s="935"/>
      <c r="Y24" s="910"/>
      <c r="Z24" s="911"/>
      <c r="AA24" s="911"/>
      <c r="AB24" s="912"/>
      <c r="AC24" s="929"/>
      <c r="AD24" s="930"/>
      <c r="AE24" s="930"/>
      <c r="AF24" s="930"/>
      <c r="AG24" s="931"/>
      <c r="AH24" s="910"/>
      <c r="AI24" s="911"/>
      <c r="AJ24" s="911"/>
      <c r="AK24" s="911"/>
      <c r="AL24" s="968"/>
      <c r="AM24" s="968"/>
      <c r="AN24" s="968"/>
      <c r="AO24" s="786"/>
      <c r="AP24" s="764"/>
      <c r="AR24" s="176"/>
      <c r="AS24" s="176"/>
      <c r="AT24" s="176"/>
      <c r="AU24" s="202"/>
      <c r="AV24" s="877" t="s">
        <v>391</v>
      </c>
      <c r="AW24" s="881"/>
      <c r="AX24" s="881"/>
      <c r="AY24" s="878"/>
      <c r="AZ24" s="877" t="s">
        <v>390</v>
      </c>
      <c r="BA24" s="881"/>
      <c r="BB24" s="881"/>
      <c r="BC24" s="878"/>
      <c r="BD24" s="170"/>
      <c r="BE24" s="176"/>
    </row>
    <row r="25" spans="1:57" ht="15" customHeight="1" x14ac:dyDescent="0.15">
      <c r="A25" s="932"/>
      <c r="B25" s="140"/>
      <c r="C25" s="401" t="str">
        <f>IF(C13="","",C13)</f>
        <v/>
      </c>
      <c r="D25" s="147"/>
      <c r="E25" s="765"/>
      <c r="F25" s="761"/>
      <c r="G25" s="761"/>
      <c r="H25" s="761"/>
      <c r="I25" s="762"/>
      <c r="J25" s="162" t="s">
        <v>335</v>
      </c>
      <c r="K25" s="761"/>
      <c r="L25" s="761"/>
      <c r="M25" s="761"/>
      <c r="N25" s="761"/>
      <c r="O25" s="761"/>
      <c r="P25" s="761"/>
      <c r="Q25" s="761"/>
      <c r="R25" s="761"/>
      <c r="S25" s="761"/>
      <c r="T25" s="138" t="s">
        <v>323</v>
      </c>
      <c r="U25" s="162" t="s">
        <v>321</v>
      </c>
      <c r="V25" s="790"/>
      <c r="W25" s="790"/>
      <c r="X25" s="791"/>
      <c r="Y25" s="882" t="str">
        <f>IF(Y24=$C$78,"（出資比率","")</f>
        <v/>
      </c>
      <c r="Z25" s="883"/>
      <c r="AA25" s="342"/>
      <c r="AB25" s="345" t="str">
        <f>IF(Y25="","","％）")</f>
        <v/>
      </c>
      <c r="AC25" s="811"/>
      <c r="AD25" s="812"/>
      <c r="AE25" s="812"/>
      <c r="AF25" s="812"/>
      <c r="AG25" s="813"/>
      <c r="AH25" s="815"/>
      <c r="AI25" s="816"/>
      <c r="AJ25" s="816"/>
      <c r="AK25" s="816"/>
      <c r="AL25" s="968"/>
      <c r="AM25" s="968"/>
      <c r="AN25" s="968"/>
      <c r="AO25" s="815"/>
      <c r="AP25" s="817"/>
      <c r="AR25" s="176"/>
      <c r="AS25" s="176"/>
      <c r="AT25" s="170"/>
      <c r="AU25" s="198"/>
      <c r="AV25" s="1033"/>
      <c r="AW25" s="1034"/>
      <c r="AX25" s="1034"/>
      <c r="AY25" s="1035"/>
      <c r="AZ25" s="1033"/>
      <c r="BA25" s="1034"/>
      <c r="BB25" s="1034"/>
      <c r="BC25" s="1035"/>
      <c r="BD25" s="203"/>
      <c r="BE25" s="176"/>
    </row>
    <row r="26" spans="1:57" ht="15" customHeight="1" x14ac:dyDescent="0.15">
      <c r="A26" s="932"/>
      <c r="B26" s="140" t="s">
        <v>335</v>
      </c>
      <c r="C26" s="419" t="str">
        <f>IF(C14="","",C14)</f>
        <v/>
      </c>
      <c r="D26" s="147" t="s">
        <v>323</v>
      </c>
      <c r="E26" s="765" t="s">
        <v>450</v>
      </c>
      <c r="F26" s="767"/>
      <c r="G26" s="767"/>
      <c r="H26" s="767"/>
      <c r="I26" s="788"/>
      <c r="J26" s="140"/>
      <c r="K26" s="767"/>
      <c r="L26" s="767"/>
      <c r="M26" s="767"/>
      <c r="N26" s="767"/>
      <c r="O26" s="767"/>
      <c r="P26" s="767"/>
      <c r="Q26" s="767"/>
      <c r="R26" s="767"/>
      <c r="S26" s="767"/>
      <c r="T26" s="147"/>
      <c r="U26" s="180"/>
      <c r="V26" s="819"/>
      <c r="W26" s="819"/>
      <c r="X26" s="820"/>
      <c r="Y26" s="786"/>
      <c r="Z26" s="763"/>
      <c r="AA26" s="763"/>
      <c r="AB26" s="764"/>
      <c r="AC26" s="808"/>
      <c r="AD26" s="809"/>
      <c r="AE26" s="809"/>
      <c r="AF26" s="809"/>
      <c r="AG26" s="810"/>
      <c r="AH26" s="786"/>
      <c r="AI26" s="763"/>
      <c r="AJ26" s="763"/>
      <c r="AK26" s="763"/>
      <c r="AL26" s="968"/>
      <c r="AM26" s="968"/>
      <c r="AN26" s="968"/>
      <c r="AO26" s="786"/>
      <c r="AP26" s="764"/>
      <c r="AR26" s="176"/>
      <c r="AS26" s="176"/>
      <c r="AT26" s="170" t="s">
        <v>672</v>
      </c>
      <c r="AU26" s="198" t="s">
        <v>394</v>
      </c>
      <c r="AV26" s="199">
        <v>2</v>
      </c>
      <c r="AW26" s="200">
        <v>1.5</v>
      </c>
      <c r="AX26" s="200">
        <v>1</v>
      </c>
      <c r="AY26" s="201">
        <v>0.5</v>
      </c>
      <c r="AZ26" s="199">
        <v>1</v>
      </c>
      <c r="BA26" s="200">
        <v>0.75</v>
      </c>
      <c r="BB26" s="200">
        <v>0.5</v>
      </c>
      <c r="BC26" s="201">
        <v>0.25</v>
      </c>
      <c r="BD26" s="203" t="s">
        <v>402</v>
      </c>
      <c r="BE26" s="170" t="s">
        <v>401</v>
      </c>
    </row>
    <row r="27" spans="1:57" ht="15" customHeight="1" x14ac:dyDescent="0.15">
      <c r="A27" s="932"/>
      <c r="B27" s="140"/>
      <c r="C27" s="400"/>
      <c r="D27" s="147"/>
      <c r="E27" s="765"/>
      <c r="F27" s="761"/>
      <c r="G27" s="761"/>
      <c r="H27" s="761"/>
      <c r="I27" s="762"/>
      <c r="J27" s="162" t="s">
        <v>335</v>
      </c>
      <c r="K27" s="761"/>
      <c r="L27" s="761"/>
      <c r="M27" s="761"/>
      <c r="N27" s="761"/>
      <c r="O27" s="761"/>
      <c r="P27" s="761"/>
      <c r="Q27" s="761"/>
      <c r="R27" s="761"/>
      <c r="S27" s="761"/>
      <c r="T27" s="138" t="s">
        <v>323</v>
      </c>
      <c r="U27" s="162" t="s">
        <v>321</v>
      </c>
      <c r="V27" s="790"/>
      <c r="W27" s="790"/>
      <c r="X27" s="791"/>
      <c r="Y27" s="882" t="str">
        <f>IF(Y26=$C$78,"（出資比率","")</f>
        <v/>
      </c>
      <c r="Z27" s="883"/>
      <c r="AA27" s="342"/>
      <c r="AB27" s="345" t="str">
        <f>IF(Y27="","","％）")</f>
        <v/>
      </c>
      <c r="AC27" s="811"/>
      <c r="AD27" s="812"/>
      <c r="AE27" s="812"/>
      <c r="AF27" s="812"/>
      <c r="AG27" s="813"/>
      <c r="AH27" s="815"/>
      <c r="AI27" s="816"/>
      <c r="AJ27" s="816"/>
      <c r="AK27" s="816"/>
      <c r="AL27" s="968"/>
      <c r="AM27" s="968"/>
      <c r="AN27" s="968"/>
      <c r="AO27" s="815"/>
      <c r="AP27" s="817"/>
      <c r="AR27" s="176"/>
      <c r="AS27" s="176"/>
      <c r="AT27" s="176"/>
      <c r="AU27" s="196"/>
      <c r="AV27" s="194"/>
      <c r="AW27" s="182"/>
      <c r="AX27" s="182"/>
      <c r="AY27" s="195"/>
      <c r="AZ27" s="194"/>
      <c r="BA27" s="182"/>
      <c r="BB27" s="182"/>
      <c r="BC27" s="195"/>
      <c r="BD27" s="170"/>
      <c r="BE27" s="170"/>
    </row>
    <row r="28" spans="1:57" ht="15" customHeight="1" x14ac:dyDescent="0.15">
      <c r="A28" s="966" t="str">
        <f>IF(A15=C71,"",A15)</f>
        <v>該当
なし</v>
      </c>
      <c r="B28" s="150"/>
      <c r="C28" s="402"/>
      <c r="D28" s="158"/>
      <c r="E28" s="901" t="s">
        <v>450</v>
      </c>
      <c r="F28" s="787"/>
      <c r="G28" s="767"/>
      <c r="H28" s="767"/>
      <c r="I28" s="788"/>
      <c r="J28" s="140"/>
      <c r="K28" s="767"/>
      <c r="L28" s="767"/>
      <c r="M28" s="767"/>
      <c r="N28" s="767"/>
      <c r="O28" s="767"/>
      <c r="P28" s="767"/>
      <c r="Q28" s="767"/>
      <c r="R28" s="767"/>
      <c r="S28" s="767"/>
      <c r="T28" s="147"/>
      <c r="U28" s="180"/>
      <c r="V28" s="819"/>
      <c r="W28" s="819"/>
      <c r="X28" s="820"/>
      <c r="Y28" s="786"/>
      <c r="Z28" s="763"/>
      <c r="AA28" s="763"/>
      <c r="AB28" s="764"/>
      <c r="AC28" s="808"/>
      <c r="AD28" s="809"/>
      <c r="AE28" s="809"/>
      <c r="AF28" s="809"/>
      <c r="AG28" s="810"/>
      <c r="AH28" s="786"/>
      <c r="AI28" s="763"/>
      <c r="AJ28" s="763"/>
      <c r="AK28" s="764"/>
      <c r="AL28" s="818"/>
      <c r="AM28" s="819"/>
      <c r="AN28" s="820"/>
      <c r="AO28" s="786"/>
      <c r="AP28" s="764"/>
      <c r="AR28" s="176"/>
      <c r="AS28" s="176"/>
      <c r="AT28" s="176"/>
      <c r="AU28" s="196" t="s">
        <v>393</v>
      </c>
      <c r="AV28" s="194"/>
      <c r="AW28" s="182">
        <v>85</v>
      </c>
      <c r="AX28" s="182">
        <v>80</v>
      </c>
      <c r="AY28" s="195">
        <v>75</v>
      </c>
      <c r="AZ28" s="194"/>
      <c r="BA28" s="182">
        <v>85</v>
      </c>
      <c r="BB28" s="182">
        <v>80</v>
      </c>
      <c r="BC28" s="195">
        <v>75</v>
      </c>
      <c r="BD28" s="170"/>
      <c r="BE28" s="176"/>
    </row>
    <row r="29" spans="1:57" ht="15" customHeight="1" x14ac:dyDescent="0.15">
      <c r="A29" s="932"/>
      <c r="B29" s="140"/>
      <c r="C29" s="401" t="str">
        <f>IF(C15="","",C15)</f>
        <v/>
      </c>
      <c r="D29" s="147"/>
      <c r="E29" s="902"/>
      <c r="F29" s="789"/>
      <c r="G29" s="761"/>
      <c r="H29" s="761"/>
      <c r="I29" s="762"/>
      <c r="J29" s="162" t="s">
        <v>335</v>
      </c>
      <c r="K29" s="761"/>
      <c r="L29" s="761"/>
      <c r="M29" s="761"/>
      <c r="N29" s="761"/>
      <c r="O29" s="761"/>
      <c r="P29" s="761"/>
      <c r="Q29" s="761"/>
      <c r="R29" s="761"/>
      <c r="S29" s="761"/>
      <c r="T29" s="138" t="s">
        <v>323</v>
      </c>
      <c r="U29" s="162" t="s">
        <v>321</v>
      </c>
      <c r="V29" s="790"/>
      <c r="W29" s="790"/>
      <c r="X29" s="791"/>
      <c r="Y29" s="882" t="str">
        <f t="shared" ref="Y29" si="0">IF(Y28=$C$78,"（出資比率","")</f>
        <v/>
      </c>
      <c r="Z29" s="883"/>
      <c r="AA29" s="342"/>
      <c r="AB29" s="345" t="str">
        <f t="shared" ref="AB29" si="1">IF(Y29="","","％）")</f>
        <v/>
      </c>
      <c r="AC29" s="811"/>
      <c r="AD29" s="812"/>
      <c r="AE29" s="812"/>
      <c r="AF29" s="812"/>
      <c r="AG29" s="813"/>
      <c r="AH29" s="815"/>
      <c r="AI29" s="816"/>
      <c r="AJ29" s="816"/>
      <c r="AK29" s="817"/>
      <c r="AL29" s="821"/>
      <c r="AM29" s="790"/>
      <c r="AN29" s="791"/>
      <c r="AO29" s="815"/>
      <c r="AP29" s="817"/>
      <c r="AR29" s="172"/>
      <c r="AS29" s="172"/>
      <c r="AT29" s="172"/>
      <c r="AU29" s="197" t="s">
        <v>392</v>
      </c>
      <c r="AV29" s="190">
        <v>85</v>
      </c>
      <c r="AW29" s="191">
        <v>80</v>
      </c>
      <c r="AX29" s="191">
        <v>75</v>
      </c>
      <c r="AY29" s="192">
        <v>70</v>
      </c>
      <c r="AZ29" s="190">
        <v>85</v>
      </c>
      <c r="BA29" s="191">
        <v>80</v>
      </c>
      <c r="BB29" s="191">
        <v>75</v>
      </c>
      <c r="BC29" s="192">
        <v>70</v>
      </c>
      <c r="BD29" s="152"/>
      <c r="BE29" s="172"/>
    </row>
    <row r="30" spans="1:57" ht="15" customHeight="1" x14ac:dyDescent="0.15">
      <c r="A30" s="932"/>
      <c r="B30" s="140" t="s">
        <v>335</v>
      </c>
      <c r="C30" s="419" t="str">
        <f>IF(C16="","",C16)</f>
        <v/>
      </c>
      <c r="D30" s="147" t="s">
        <v>323</v>
      </c>
      <c r="E30" s="901" t="s">
        <v>450</v>
      </c>
      <c r="F30" s="787"/>
      <c r="G30" s="767"/>
      <c r="H30" s="767"/>
      <c r="I30" s="788"/>
      <c r="J30" s="140"/>
      <c r="K30" s="767"/>
      <c r="L30" s="767"/>
      <c r="M30" s="767"/>
      <c r="N30" s="767"/>
      <c r="O30" s="767"/>
      <c r="P30" s="767"/>
      <c r="Q30" s="767"/>
      <c r="R30" s="767"/>
      <c r="S30" s="767"/>
      <c r="T30" s="147"/>
      <c r="U30" s="180"/>
      <c r="V30" s="819"/>
      <c r="W30" s="819"/>
      <c r="X30" s="820"/>
      <c r="Y30" s="786"/>
      <c r="Z30" s="763"/>
      <c r="AA30" s="763"/>
      <c r="AB30" s="764"/>
      <c r="AC30" s="786"/>
      <c r="AD30" s="763"/>
      <c r="AE30" s="763"/>
      <c r="AF30" s="763"/>
      <c r="AG30" s="764"/>
      <c r="AH30" s="786"/>
      <c r="AI30" s="763"/>
      <c r="AJ30" s="763"/>
      <c r="AK30" s="764"/>
      <c r="AL30" s="818"/>
      <c r="AM30" s="819"/>
      <c r="AN30" s="820"/>
      <c r="AO30" s="786"/>
      <c r="AP30" s="764"/>
      <c r="AR30" s="913" t="str">
        <f>IF(BE31=$BE$36,"○","-")</f>
        <v>-</v>
      </c>
      <c r="AS30" s="171"/>
      <c r="AT30" s="340"/>
      <c r="AU30" s="180" t="s">
        <v>395</v>
      </c>
      <c r="AV30" s="183">
        <f>COUNTIFS(AH24:AH27,"&lt;&gt;現場代理人",AO24:AO27,"&gt;=85")</f>
        <v>0</v>
      </c>
      <c r="AW30" s="184">
        <f>COUNTIFS(AH24:AH27,"&lt;&gt;現場代理人",AO24:AO27,"&gt;=80",AO24:AO27,"&lt;85")</f>
        <v>0</v>
      </c>
      <c r="AX30" s="184">
        <f>COUNTIFS(AH24:AH27,"&lt;&gt;現場代理人",AO24:AO27,"&gt;=75",AO24:AO27,"&lt;80")</f>
        <v>0</v>
      </c>
      <c r="AY30" s="185">
        <f>COUNTIFS(AH24:AH27,"&lt;&gt;現場代理人",AO24:AO27,"&gt;=70",AO24:AO27,"&lt;75")</f>
        <v>0</v>
      </c>
      <c r="AZ30" s="193">
        <f>COUNTIFS(AH24:AH27,"現場代理人",AO24:AO27,"&gt;=85")</f>
        <v>0</v>
      </c>
      <c r="BA30" s="184">
        <f>COUNTIFS(AH24:AH27,"現場代理人",AO24:AO27,"&gt;=80",AO24:AO27,"&lt;85")</f>
        <v>0</v>
      </c>
      <c r="BB30" s="184">
        <f>COUNTIFS(AH24:AH27,"現場代理人",AO24:AO27,"&gt;=75",AO24:AO27,"&lt;80")</f>
        <v>0</v>
      </c>
      <c r="BC30" s="185">
        <f>COUNTIFS(AH24:AH27,"現場代理人",AO24:AO27,"&gt;=70",AO24:AO27,"&lt;75")</f>
        <v>0</v>
      </c>
      <c r="BD30" s="340"/>
      <c r="BE30" s="151"/>
    </row>
    <row r="31" spans="1:57" ht="15" customHeight="1" x14ac:dyDescent="0.15">
      <c r="A31" s="932"/>
      <c r="B31" s="140"/>
      <c r="C31" s="400"/>
      <c r="D31" s="147"/>
      <c r="E31" s="902"/>
      <c r="F31" s="789"/>
      <c r="G31" s="761"/>
      <c r="H31" s="761"/>
      <c r="I31" s="762"/>
      <c r="J31" s="162" t="s">
        <v>335</v>
      </c>
      <c r="K31" s="761"/>
      <c r="L31" s="761"/>
      <c r="M31" s="761"/>
      <c r="N31" s="761"/>
      <c r="O31" s="761"/>
      <c r="P31" s="761"/>
      <c r="Q31" s="761"/>
      <c r="R31" s="761"/>
      <c r="S31" s="761"/>
      <c r="T31" s="138" t="s">
        <v>323</v>
      </c>
      <c r="U31" s="162" t="s">
        <v>321</v>
      </c>
      <c r="V31" s="790"/>
      <c r="W31" s="790"/>
      <c r="X31" s="791"/>
      <c r="Y31" s="882" t="str">
        <f t="shared" ref="Y31" si="2">IF(Y30=$C$78,"（出資比率","")</f>
        <v/>
      </c>
      <c r="Z31" s="883"/>
      <c r="AA31" s="342"/>
      <c r="AB31" s="345" t="str">
        <f t="shared" ref="AB31" si="3">IF(Y31="","","％）")</f>
        <v/>
      </c>
      <c r="AC31" s="815"/>
      <c r="AD31" s="816"/>
      <c r="AE31" s="816"/>
      <c r="AF31" s="816"/>
      <c r="AG31" s="817"/>
      <c r="AH31" s="815"/>
      <c r="AI31" s="816"/>
      <c r="AJ31" s="816"/>
      <c r="AK31" s="817"/>
      <c r="AL31" s="821"/>
      <c r="AM31" s="790"/>
      <c r="AN31" s="791"/>
      <c r="AO31" s="815"/>
      <c r="AP31" s="817"/>
      <c r="AR31" s="914"/>
      <c r="AS31" s="172">
        <f>C13</f>
        <v>0</v>
      </c>
      <c r="AT31" s="341">
        <f>IF(AC13="",0,2)</f>
        <v>0</v>
      </c>
      <c r="AU31" s="181" t="s">
        <v>396</v>
      </c>
      <c r="AV31" s="186">
        <f t="shared" ref="AV31:BC31" si="4">AV$26*AV30</f>
        <v>0</v>
      </c>
      <c r="AW31" s="187">
        <f t="shared" si="4"/>
        <v>0</v>
      </c>
      <c r="AX31" s="187">
        <f t="shared" si="4"/>
        <v>0</v>
      </c>
      <c r="AY31" s="188">
        <f t="shared" si="4"/>
        <v>0</v>
      </c>
      <c r="AZ31" s="186">
        <f t="shared" si="4"/>
        <v>0</v>
      </c>
      <c r="BA31" s="187">
        <f t="shared" si="4"/>
        <v>0</v>
      </c>
      <c r="BB31" s="187">
        <f t="shared" si="4"/>
        <v>0</v>
      </c>
      <c r="BC31" s="188">
        <f t="shared" si="4"/>
        <v>0</v>
      </c>
      <c r="BD31" s="341">
        <f>IF(R47="○",3,0)</f>
        <v>0</v>
      </c>
      <c r="BE31" s="225" t="str">
        <f>IF(C13="","-",IF(A13=$C$70,"-",IF(A13=$C$72,"-",SUM(AT31,AV31,AW31,AX31,AY31,AZ31,BA31,BB31,BC31,BD31))))</f>
        <v>-</v>
      </c>
    </row>
    <row r="32" spans="1:57" ht="15" customHeight="1" x14ac:dyDescent="0.15">
      <c r="A32" s="966" t="str">
        <f>IF(A17=C71,"",A17)</f>
        <v>該当
なし</v>
      </c>
      <c r="B32" s="150"/>
      <c r="C32" s="402"/>
      <c r="D32" s="158"/>
      <c r="E32" s="765" t="s">
        <v>450</v>
      </c>
      <c r="F32" s="767"/>
      <c r="G32" s="767"/>
      <c r="H32" s="767"/>
      <c r="I32" s="788"/>
      <c r="J32" s="150"/>
      <c r="K32" s="767"/>
      <c r="L32" s="767"/>
      <c r="M32" s="767"/>
      <c r="N32" s="767"/>
      <c r="O32" s="767"/>
      <c r="P32" s="767"/>
      <c r="Q32" s="767"/>
      <c r="R32" s="767"/>
      <c r="S32" s="767"/>
      <c r="T32" s="158"/>
      <c r="U32" s="180"/>
      <c r="V32" s="819"/>
      <c r="W32" s="819"/>
      <c r="X32" s="820"/>
      <c r="Y32" s="786"/>
      <c r="Z32" s="763"/>
      <c r="AA32" s="763"/>
      <c r="AB32" s="764"/>
      <c r="AC32" s="786"/>
      <c r="AD32" s="763"/>
      <c r="AE32" s="763"/>
      <c r="AF32" s="763"/>
      <c r="AG32" s="764"/>
      <c r="AH32" s="786"/>
      <c r="AI32" s="763"/>
      <c r="AJ32" s="763"/>
      <c r="AK32" s="763"/>
      <c r="AL32" s="968"/>
      <c r="AM32" s="968"/>
      <c r="AN32" s="968"/>
      <c r="AO32" s="786"/>
      <c r="AP32" s="764"/>
      <c r="AR32" s="913" t="str">
        <f t="shared" ref="AR32" si="5">IF(BE33=$BE$36,"○","-")</f>
        <v>-</v>
      </c>
      <c r="AS32" s="171"/>
      <c r="AT32" s="340"/>
      <c r="AU32" s="180" t="s">
        <v>395</v>
      </c>
      <c r="AV32" s="189">
        <f>COUNTIFS(AH28:AH31,"&lt;&gt;現場代理人",AO28:AO31,"&gt;=85")</f>
        <v>0</v>
      </c>
      <c r="AW32" s="184">
        <f>COUNTIFS(AH28:AH31,"&lt;&gt;現場代理人",AO28:AO31,"&gt;=80",AO28:AO31,"&lt;85")</f>
        <v>0</v>
      </c>
      <c r="AX32" s="184">
        <f>COUNTIFS(AH28:AH31,"&lt;&gt;現場代理人",AO28:AO31,"&gt;=75",AO28:AO31,"&lt;80")</f>
        <v>0</v>
      </c>
      <c r="AY32" s="185">
        <f>COUNTIFS(AH28:AH31,"&lt;&gt;現場代理人",AO28:AO31,"&gt;=70",AO28:AO31,"&lt;75")</f>
        <v>0</v>
      </c>
      <c r="AZ32" s="189">
        <f>COUNTIFS(AH28:AH31,"現場代理人",AO28:AO31,"&gt;=85")</f>
        <v>0</v>
      </c>
      <c r="BA32" s="184">
        <f>COUNTIFS(AH28:AH31,"現場代理人",AO28:AO31,"&gt;=80",AO28:AO31,"&lt;85")</f>
        <v>0</v>
      </c>
      <c r="BB32" s="184">
        <f>COUNTIFS(AH28:AH31,"現場代理人",AO28:AO31,"&gt;=75",AO28:AO31,"&lt;80")</f>
        <v>0</v>
      </c>
      <c r="BC32" s="185">
        <f>COUNTIFS(AH28:AH31,"現場代理人",AO28:AO31,"&gt;=70",AO28:AO31,"&lt;75")</f>
        <v>0</v>
      </c>
      <c r="BD32" s="340"/>
      <c r="BE32" s="151"/>
    </row>
    <row r="33" spans="1:57" ht="15" customHeight="1" x14ac:dyDescent="0.15">
      <c r="A33" s="932"/>
      <c r="B33" s="140"/>
      <c r="C33" s="401" t="str">
        <f>IF(C17="","",C17)</f>
        <v/>
      </c>
      <c r="D33" s="147"/>
      <c r="E33" s="765"/>
      <c r="F33" s="761"/>
      <c r="G33" s="761"/>
      <c r="H33" s="761"/>
      <c r="I33" s="762"/>
      <c r="J33" s="162" t="s">
        <v>335</v>
      </c>
      <c r="K33" s="761"/>
      <c r="L33" s="761"/>
      <c r="M33" s="761"/>
      <c r="N33" s="761"/>
      <c r="O33" s="761"/>
      <c r="P33" s="761"/>
      <c r="Q33" s="761"/>
      <c r="R33" s="761"/>
      <c r="S33" s="761"/>
      <c r="T33" s="138" t="s">
        <v>323</v>
      </c>
      <c r="U33" s="162" t="s">
        <v>321</v>
      </c>
      <c r="V33" s="790"/>
      <c r="W33" s="790"/>
      <c r="X33" s="791"/>
      <c r="Y33" s="882" t="str">
        <f t="shared" ref="Y33" si="6">IF(Y32=$C$78,"（出資比率","")</f>
        <v/>
      </c>
      <c r="Z33" s="883"/>
      <c r="AA33" s="342"/>
      <c r="AB33" s="345" t="str">
        <f t="shared" ref="AB33" si="7">IF(Y33="","","％）")</f>
        <v/>
      </c>
      <c r="AC33" s="815"/>
      <c r="AD33" s="816"/>
      <c r="AE33" s="816"/>
      <c r="AF33" s="816"/>
      <c r="AG33" s="817"/>
      <c r="AH33" s="815"/>
      <c r="AI33" s="816"/>
      <c r="AJ33" s="816"/>
      <c r="AK33" s="816"/>
      <c r="AL33" s="968"/>
      <c r="AM33" s="968"/>
      <c r="AN33" s="968"/>
      <c r="AO33" s="815"/>
      <c r="AP33" s="817"/>
      <c r="AR33" s="914"/>
      <c r="AS33" s="172">
        <f>C15</f>
        <v>0</v>
      </c>
      <c r="AT33" s="341">
        <f>IF(AC15="",0,2)</f>
        <v>0</v>
      </c>
      <c r="AU33" s="181" t="s">
        <v>396</v>
      </c>
      <c r="AV33" s="186">
        <f t="shared" ref="AV33:BC33" si="8">AV$26*AV32</f>
        <v>0</v>
      </c>
      <c r="AW33" s="187">
        <f t="shared" si="8"/>
        <v>0</v>
      </c>
      <c r="AX33" s="187">
        <f t="shared" si="8"/>
        <v>0</v>
      </c>
      <c r="AY33" s="188">
        <f t="shared" si="8"/>
        <v>0</v>
      </c>
      <c r="AZ33" s="186">
        <f t="shared" si="8"/>
        <v>0</v>
      </c>
      <c r="BA33" s="187">
        <f t="shared" si="8"/>
        <v>0</v>
      </c>
      <c r="BB33" s="187">
        <f t="shared" si="8"/>
        <v>0</v>
      </c>
      <c r="BC33" s="188">
        <f t="shared" si="8"/>
        <v>0</v>
      </c>
      <c r="BD33" s="341">
        <f>IF(R49="○",3,0)</f>
        <v>0</v>
      </c>
      <c r="BE33" s="225" t="str">
        <f>IF(C15="","-",IF(A15=$C$70,"-",IF(A15=$C$72,"-",SUM(AT33,AV33,AW33,AX33,AY33,AZ33,BA33,BB33,BC33,BD33))))</f>
        <v>-</v>
      </c>
    </row>
    <row r="34" spans="1:57" ht="15" customHeight="1" x14ac:dyDescent="0.15">
      <c r="A34" s="932"/>
      <c r="B34" s="140" t="s">
        <v>335</v>
      </c>
      <c r="C34" s="419" t="str">
        <f>IF(C18="","",C18)</f>
        <v/>
      </c>
      <c r="D34" s="147" t="s">
        <v>323</v>
      </c>
      <c r="E34" s="765" t="s">
        <v>450</v>
      </c>
      <c r="F34" s="767"/>
      <c r="G34" s="767"/>
      <c r="H34" s="767"/>
      <c r="I34" s="788"/>
      <c r="J34" s="140"/>
      <c r="K34" s="767"/>
      <c r="L34" s="767"/>
      <c r="M34" s="767"/>
      <c r="N34" s="767"/>
      <c r="O34" s="767"/>
      <c r="P34" s="767"/>
      <c r="Q34" s="767"/>
      <c r="R34" s="767"/>
      <c r="S34" s="767"/>
      <c r="T34" s="147"/>
      <c r="U34" s="180"/>
      <c r="V34" s="819"/>
      <c r="W34" s="819"/>
      <c r="X34" s="820"/>
      <c r="Y34" s="786"/>
      <c r="Z34" s="763"/>
      <c r="AA34" s="763"/>
      <c r="AB34" s="764"/>
      <c r="AC34" s="786"/>
      <c r="AD34" s="763"/>
      <c r="AE34" s="763"/>
      <c r="AF34" s="763"/>
      <c r="AG34" s="764"/>
      <c r="AH34" s="786"/>
      <c r="AI34" s="763"/>
      <c r="AJ34" s="763"/>
      <c r="AK34" s="763"/>
      <c r="AL34" s="968"/>
      <c r="AM34" s="968"/>
      <c r="AN34" s="968"/>
      <c r="AO34" s="786"/>
      <c r="AP34" s="764"/>
      <c r="AR34" s="913" t="str">
        <f>IF(BE35=$BE$36,"○","-")</f>
        <v>-</v>
      </c>
      <c r="AS34" s="171"/>
      <c r="AT34" s="340"/>
      <c r="AU34" s="180" t="s">
        <v>395</v>
      </c>
      <c r="AV34" s="189">
        <f>COUNTIFS(AH32:AH35,"&lt;&gt;現場代理人",AO32:AO35,"&gt;=85")</f>
        <v>0</v>
      </c>
      <c r="AW34" s="184">
        <f>COUNTIFS(AH32:AH35,"&lt;&gt;現場代理人",AO32:AO35,"&gt;=80",AO32:AO35,"&lt;85")</f>
        <v>0</v>
      </c>
      <c r="AX34" s="184">
        <f>COUNTIFS(AH32:AH35,"&lt;&gt;現場代理人",AO32:AO35,"&gt;=75",AO32:AO35,"&lt;80")</f>
        <v>0</v>
      </c>
      <c r="AY34" s="185">
        <f>COUNTIFS(AH32:AH35,"&lt;&gt;現場代理人",AO32:AO35,"&gt;=70",AO32:AO35,"&lt;75")</f>
        <v>0</v>
      </c>
      <c r="AZ34" s="189">
        <f>COUNTIFS(AH32:AH35,"現場代理人",AO32:AO35,"&gt;=85")</f>
        <v>0</v>
      </c>
      <c r="BA34" s="184">
        <f>COUNTIFS(AH32:AH35,"現場代理人",AO32:AO35,"&gt;=80",AO32:AO35,"&lt;85")</f>
        <v>0</v>
      </c>
      <c r="BB34" s="184">
        <f>COUNTIFS(AH32:AH35,"現場代理人",AO32:AO35,"&gt;=75",AO32:AO35,"&lt;80")</f>
        <v>0</v>
      </c>
      <c r="BC34" s="185">
        <f>COUNTIFS(AH32:AH35,"現場代理人",AO32:AO35,"&gt;=70",AO32:AO35,"&lt;75")</f>
        <v>0</v>
      </c>
      <c r="BD34" s="340"/>
      <c r="BE34" s="151"/>
    </row>
    <row r="35" spans="1:57" ht="15" customHeight="1" x14ac:dyDescent="0.15">
      <c r="A35" s="1044"/>
      <c r="B35" s="162"/>
      <c r="C35" s="403"/>
      <c r="D35" s="138"/>
      <c r="E35" s="765"/>
      <c r="F35" s="761"/>
      <c r="G35" s="761"/>
      <c r="H35" s="761"/>
      <c r="I35" s="762"/>
      <c r="J35" s="162" t="s">
        <v>335</v>
      </c>
      <c r="K35" s="761"/>
      <c r="L35" s="761"/>
      <c r="M35" s="761"/>
      <c r="N35" s="761"/>
      <c r="O35" s="761"/>
      <c r="P35" s="761"/>
      <c r="Q35" s="761"/>
      <c r="R35" s="761"/>
      <c r="S35" s="761"/>
      <c r="T35" s="138" t="s">
        <v>323</v>
      </c>
      <c r="U35" s="162" t="s">
        <v>321</v>
      </c>
      <c r="V35" s="790"/>
      <c r="W35" s="790"/>
      <c r="X35" s="791"/>
      <c r="Y35" s="882" t="str">
        <f t="shared" ref="Y35" si="9">IF(Y34=$C$78,"（出資比率","")</f>
        <v/>
      </c>
      <c r="Z35" s="883"/>
      <c r="AA35" s="342"/>
      <c r="AB35" s="345" t="str">
        <f t="shared" ref="AB35" si="10">IF(Y35="","","％）")</f>
        <v/>
      </c>
      <c r="AC35" s="815"/>
      <c r="AD35" s="816"/>
      <c r="AE35" s="816"/>
      <c r="AF35" s="816"/>
      <c r="AG35" s="817"/>
      <c r="AH35" s="815"/>
      <c r="AI35" s="816"/>
      <c r="AJ35" s="816"/>
      <c r="AK35" s="816"/>
      <c r="AL35" s="968"/>
      <c r="AM35" s="968"/>
      <c r="AN35" s="968"/>
      <c r="AO35" s="815"/>
      <c r="AP35" s="817"/>
      <c r="AR35" s="914"/>
      <c r="AS35" s="172">
        <f>C17</f>
        <v>0</v>
      </c>
      <c r="AT35" s="341">
        <f>IF(AC17="",0,2)</f>
        <v>0</v>
      </c>
      <c r="AU35" s="181" t="s">
        <v>396</v>
      </c>
      <c r="AV35" s="186">
        <f t="shared" ref="AV35:BC35" si="11">AV$26*AV34</f>
        <v>0</v>
      </c>
      <c r="AW35" s="187">
        <f t="shared" si="11"/>
        <v>0</v>
      </c>
      <c r="AX35" s="187">
        <f t="shared" si="11"/>
        <v>0</v>
      </c>
      <c r="AY35" s="188">
        <f t="shared" si="11"/>
        <v>0</v>
      </c>
      <c r="AZ35" s="186">
        <f t="shared" si="11"/>
        <v>0</v>
      </c>
      <c r="BA35" s="187">
        <f t="shared" si="11"/>
        <v>0</v>
      </c>
      <c r="BB35" s="187">
        <f t="shared" si="11"/>
        <v>0</v>
      </c>
      <c r="BC35" s="188">
        <f t="shared" si="11"/>
        <v>0</v>
      </c>
      <c r="BD35" s="341">
        <f>IF(R51="○",3,0)</f>
        <v>0</v>
      </c>
      <c r="BE35" s="225" t="str">
        <f>IF(C17="","-",IF(A17=$C$70,"-",IF(A17=$C$72,"-",SUM(AT35,AV35,AW35,AX35,AY35,AZ35,BA35,BB35,BC35,BD35))))</f>
        <v>-</v>
      </c>
    </row>
    <row r="36" spans="1:57" ht="6" customHeight="1" thickBot="1" x14ac:dyDescent="0.2">
      <c r="BD36" s="921" t="s">
        <v>463</v>
      </c>
      <c r="BE36" s="1032">
        <f>MIN(BE31,BE33,BE35)</f>
        <v>0</v>
      </c>
    </row>
    <row r="37" spans="1:57" ht="9" customHeight="1" thickTop="1" x14ac:dyDescent="0.15">
      <c r="W37" s="1005" t="s">
        <v>378</v>
      </c>
      <c r="X37" s="1007"/>
      <c r="Y37" s="1007"/>
      <c r="Z37" s="1027" t="s">
        <v>374</v>
      </c>
      <c r="AA37" s="1028"/>
      <c r="AB37" s="1028"/>
      <c r="AC37" s="1028"/>
      <c r="AD37" s="836"/>
      <c r="AE37" s="1037">
        <f>_xlfn.IFS($A$24=$C$69,AV30,$A$28=$C$69,AV32,$A$32=$C$69,AV34)</f>
        <v>0</v>
      </c>
      <c r="AF37" s="1038"/>
      <c r="AH37" s="1005" t="s">
        <v>461</v>
      </c>
      <c r="AI37" s="1006"/>
      <c r="AJ37" s="1007"/>
      <c r="AK37" s="1036" t="s">
        <v>374</v>
      </c>
      <c r="AL37" s="1036"/>
      <c r="AM37" s="1036"/>
      <c r="AN37" s="1036"/>
      <c r="AO37" s="873">
        <f>_xlfn.IFS($A$24=$C$69,AZ30,$A$28=$C$69,AZ32,$A$32=$C$69,AZ34)</f>
        <v>0</v>
      </c>
      <c r="AP37" s="874"/>
      <c r="BD37" s="921"/>
      <c r="BE37" s="1032"/>
    </row>
    <row r="38" spans="1:57" ht="6" customHeight="1" x14ac:dyDescent="0.15">
      <c r="A38" s="784" t="s">
        <v>425</v>
      </c>
      <c r="B38" s="784"/>
      <c r="C38" s="784"/>
      <c r="D38" s="784"/>
      <c r="E38" s="784"/>
      <c r="F38" s="784"/>
      <c r="G38" s="784"/>
      <c r="H38" s="784"/>
      <c r="I38" s="784"/>
      <c r="J38" s="784"/>
      <c r="W38" s="1008"/>
      <c r="X38" s="921"/>
      <c r="Y38" s="921"/>
      <c r="Z38" s="888"/>
      <c r="AA38" s="889"/>
      <c r="AB38" s="889"/>
      <c r="AC38" s="889"/>
      <c r="AD38" s="825"/>
      <c r="AE38" s="1039"/>
      <c r="AF38" s="1040"/>
      <c r="AH38" s="1008"/>
      <c r="AI38" s="1009"/>
      <c r="AJ38" s="921"/>
      <c r="AK38" s="829"/>
      <c r="AL38" s="829"/>
      <c r="AM38" s="829"/>
      <c r="AN38" s="829"/>
      <c r="AO38" s="875"/>
      <c r="AP38" s="876"/>
    </row>
    <row r="39" spans="1:57" ht="15" customHeight="1" x14ac:dyDescent="0.15">
      <c r="A39" s="784"/>
      <c r="B39" s="784"/>
      <c r="C39" s="784"/>
      <c r="D39" s="784"/>
      <c r="E39" s="784"/>
      <c r="F39" s="784"/>
      <c r="G39" s="784"/>
      <c r="H39" s="784"/>
      <c r="I39" s="784"/>
      <c r="J39" s="784"/>
      <c r="K39" s="974" t="s">
        <v>607</v>
      </c>
      <c r="L39" s="974"/>
      <c r="M39" s="974"/>
      <c r="N39" s="974"/>
      <c r="O39" s="974"/>
      <c r="P39" s="306" t="s">
        <v>606</v>
      </c>
      <c r="Q39" s="1046">
        <v>45534</v>
      </c>
      <c r="R39" s="1046"/>
      <c r="S39" s="1046"/>
      <c r="T39" s="1046"/>
      <c r="U39" s="146"/>
      <c r="V39" s="146"/>
      <c r="W39" s="1008"/>
      <c r="X39" s="921"/>
      <c r="Y39" s="921"/>
      <c r="Z39" s="1002" t="s">
        <v>57</v>
      </c>
      <c r="AA39" s="1003"/>
      <c r="AB39" s="1003"/>
      <c r="AC39" s="1003"/>
      <c r="AD39" s="1004"/>
      <c r="AE39" s="1022">
        <f>_xlfn.IFS($A$24=$C$69,AW30,$A$28=$C$69,AW32,$A$32=$C$69,AW34)</f>
        <v>0</v>
      </c>
      <c r="AF39" s="1023"/>
      <c r="AH39" s="1008"/>
      <c r="AI39" s="1009"/>
      <c r="AJ39" s="921"/>
      <c r="AK39" s="829" t="s">
        <v>375</v>
      </c>
      <c r="AL39" s="829"/>
      <c r="AM39" s="829"/>
      <c r="AN39" s="829"/>
      <c r="AO39" s="1025">
        <f>_xlfn.IFS($A$24=$C$69,BA30,$A$28=$C$69,BA32,$A$32=$C$69,BA34)</f>
        <v>0</v>
      </c>
      <c r="AP39" s="1026"/>
    </row>
    <row r="40" spans="1:57" ht="3" customHeight="1" x14ac:dyDescent="0.15">
      <c r="A40" s="134"/>
      <c r="B40" s="134"/>
      <c r="C40" s="134"/>
      <c r="D40" s="134"/>
      <c r="E40" s="136"/>
      <c r="F40" s="136"/>
      <c r="G40" s="136"/>
      <c r="H40" s="136"/>
      <c r="I40" s="136"/>
      <c r="W40" s="1008"/>
      <c r="X40" s="921"/>
      <c r="Y40" s="921"/>
      <c r="Z40" s="793" t="s">
        <v>376</v>
      </c>
      <c r="AA40" s="794"/>
      <c r="AB40" s="794"/>
      <c r="AC40" s="794"/>
      <c r="AD40" s="827"/>
      <c r="AE40" s="1016">
        <f>_xlfn.IFS($A$24=$C$69,AX30,$A$28=$C$69,AX32,$A$32=$C$69,AX34)</f>
        <v>0</v>
      </c>
      <c r="AF40" s="1017"/>
      <c r="AH40" s="1008"/>
      <c r="AI40" s="1009"/>
      <c r="AJ40" s="921"/>
      <c r="AK40" s="829" t="s">
        <v>376</v>
      </c>
      <c r="AL40" s="829"/>
      <c r="AM40" s="829"/>
      <c r="AN40" s="829"/>
      <c r="AO40" s="884">
        <f>_xlfn.IFS($A$24=$C$69,BB30,$A$28=$C$69,BB32,$A$32=$C$69,BB34)</f>
        <v>0</v>
      </c>
      <c r="AP40" s="885"/>
    </row>
    <row r="41" spans="1:57" ht="12" customHeight="1" x14ac:dyDescent="0.15">
      <c r="A41" s="913" t="s">
        <v>59</v>
      </c>
      <c r="B41" s="177"/>
      <c r="C41" s="174"/>
      <c r="D41" s="175"/>
      <c r="E41" s="982" t="s">
        <v>491</v>
      </c>
      <c r="F41" s="983"/>
      <c r="G41" s="983"/>
      <c r="H41" s="983"/>
      <c r="I41" s="983"/>
      <c r="J41" s="983"/>
      <c r="K41" s="983"/>
      <c r="L41" s="983"/>
      <c r="M41" s="983"/>
      <c r="N41" s="983"/>
      <c r="O41" s="983"/>
      <c r="P41" s="983"/>
      <c r="Q41" s="983"/>
      <c r="R41" s="983"/>
      <c r="S41" s="983"/>
      <c r="T41" s="984"/>
      <c r="U41" s="227"/>
      <c r="W41" s="1008"/>
      <c r="X41" s="921"/>
      <c r="Y41" s="921"/>
      <c r="Z41" s="888"/>
      <c r="AA41" s="889"/>
      <c r="AB41" s="889"/>
      <c r="AC41" s="889"/>
      <c r="AD41" s="825"/>
      <c r="AE41" s="1018"/>
      <c r="AF41" s="1019"/>
      <c r="AH41" s="1008"/>
      <c r="AI41" s="1009"/>
      <c r="AJ41" s="921"/>
      <c r="AK41" s="829"/>
      <c r="AL41" s="829"/>
      <c r="AM41" s="829"/>
      <c r="AN41" s="829"/>
      <c r="AO41" s="875"/>
      <c r="AP41" s="876"/>
    </row>
    <row r="42" spans="1:57" ht="3" customHeight="1" x14ac:dyDescent="0.15">
      <c r="A42" s="965"/>
      <c r="B42" s="140"/>
      <c r="C42" s="173"/>
      <c r="D42" s="139"/>
      <c r="E42" s="985"/>
      <c r="F42" s="986"/>
      <c r="G42" s="986"/>
      <c r="H42" s="986"/>
      <c r="I42" s="986"/>
      <c r="J42" s="986"/>
      <c r="K42" s="986"/>
      <c r="L42" s="986"/>
      <c r="M42" s="986"/>
      <c r="N42" s="986"/>
      <c r="O42" s="986"/>
      <c r="P42" s="986"/>
      <c r="Q42" s="986"/>
      <c r="R42" s="986"/>
      <c r="S42" s="986"/>
      <c r="T42" s="987"/>
      <c r="U42" s="227"/>
      <c r="V42" s="167"/>
      <c r="W42" s="1008"/>
      <c r="X42" s="921"/>
      <c r="Y42" s="921"/>
      <c r="Z42" s="793" t="s">
        <v>377</v>
      </c>
      <c r="AA42" s="794"/>
      <c r="AB42" s="794"/>
      <c r="AC42" s="794"/>
      <c r="AD42" s="827"/>
      <c r="AE42" s="1016">
        <f>_xlfn.IFS($A$24=$C$69,AY30,$A$28=$C$69,AY32,$A$32=$C$69,AY34)</f>
        <v>0</v>
      </c>
      <c r="AF42" s="1017"/>
      <c r="AH42" s="1008"/>
      <c r="AI42" s="1009"/>
      <c r="AJ42" s="921"/>
      <c r="AK42" s="829" t="s">
        <v>377</v>
      </c>
      <c r="AL42" s="829"/>
      <c r="AM42" s="829"/>
      <c r="AN42" s="829"/>
      <c r="AO42" s="884">
        <f>_xlfn.IFS($A$24=$C$69,BC30,$A$28=$C$69,BC32,$A$32=$C$69,BC34)</f>
        <v>0</v>
      </c>
      <c r="AP42" s="885"/>
    </row>
    <row r="43" spans="1:57" ht="12" customHeight="1" thickBot="1" x14ac:dyDescent="0.2">
      <c r="A43" s="965"/>
      <c r="B43" s="140"/>
      <c r="C43" s="973" t="s">
        <v>364</v>
      </c>
      <c r="D43" s="139"/>
      <c r="E43" s="975" t="s">
        <v>601</v>
      </c>
      <c r="F43" s="976"/>
      <c r="G43" s="980" t="s">
        <v>602</v>
      </c>
      <c r="H43" s="980"/>
      <c r="I43" s="980"/>
      <c r="J43" s="980" t="s">
        <v>603</v>
      </c>
      <c r="K43" s="980"/>
      <c r="L43" s="980"/>
      <c r="M43" s="980" t="s">
        <v>604</v>
      </c>
      <c r="N43" s="980"/>
      <c r="O43" s="989" t="s">
        <v>605</v>
      </c>
      <c r="P43" s="990"/>
      <c r="Q43" s="991"/>
      <c r="R43" s="989" t="s">
        <v>368</v>
      </c>
      <c r="S43" s="990"/>
      <c r="T43" s="991"/>
      <c r="U43" s="226"/>
      <c r="V43" s="167"/>
      <c r="W43" s="1010"/>
      <c r="X43" s="1012"/>
      <c r="Y43" s="1012"/>
      <c r="Z43" s="1013"/>
      <c r="AA43" s="1014"/>
      <c r="AB43" s="1014"/>
      <c r="AC43" s="1014"/>
      <c r="AD43" s="1015"/>
      <c r="AE43" s="1020"/>
      <c r="AF43" s="1021"/>
      <c r="AH43" s="1010"/>
      <c r="AI43" s="1011"/>
      <c r="AJ43" s="1012"/>
      <c r="AK43" s="870"/>
      <c r="AL43" s="870"/>
      <c r="AM43" s="870"/>
      <c r="AN43" s="870"/>
      <c r="AO43" s="886"/>
      <c r="AP43" s="887"/>
    </row>
    <row r="44" spans="1:57" ht="3" customHeight="1" thickTop="1" x14ac:dyDescent="0.15">
      <c r="A44" s="965"/>
      <c r="B44" s="140"/>
      <c r="C44" s="973"/>
      <c r="D44" s="139"/>
      <c r="E44" s="977"/>
      <c r="F44" s="978"/>
      <c r="G44" s="981"/>
      <c r="H44" s="981"/>
      <c r="I44" s="981"/>
      <c r="J44" s="981"/>
      <c r="K44" s="981"/>
      <c r="L44" s="981"/>
      <c r="M44" s="981"/>
      <c r="N44" s="981"/>
      <c r="O44" s="992"/>
      <c r="P44" s="993"/>
      <c r="Q44" s="994"/>
      <c r="R44" s="992"/>
      <c r="S44" s="993"/>
      <c r="T44" s="994"/>
      <c r="U44" s="226"/>
      <c r="V44" s="168"/>
      <c r="W44" s="168"/>
      <c r="AH44" s="131"/>
      <c r="AI44" s="131"/>
      <c r="AJ44" s="131"/>
      <c r="AK44" s="131"/>
      <c r="AL44" s="131"/>
      <c r="AM44" s="131"/>
      <c r="AN44" s="131"/>
      <c r="AO44" s="131"/>
      <c r="AP44" s="131"/>
    </row>
    <row r="45" spans="1:57" ht="15" customHeight="1" thickBot="1" x14ac:dyDescent="0.2">
      <c r="A45" s="965"/>
      <c r="B45" s="140" t="s">
        <v>335</v>
      </c>
      <c r="C45" s="139" t="s">
        <v>365</v>
      </c>
      <c r="D45" s="139" t="s">
        <v>323</v>
      </c>
      <c r="E45" s="979">
        <f>E46-1</f>
        <v>2023</v>
      </c>
      <c r="F45" s="948"/>
      <c r="G45" s="947">
        <f>E45-1</f>
        <v>2022</v>
      </c>
      <c r="H45" s="947"/>
      <c r="I45" s="947"/>
      <c r="J45" s="947">
        <f>G45-1</f>
        <v>2021</v>
      </c>
      <c r="K45" s="947"/>
      <c r="L45" s="947"/>
      <c r="M45" s="947">
        <f>J45-1</f>
        <v>2020</v>
      </c>
      <c r="N45" s="948"/>
      <c r="O45" s="979">
        <f>M45-1</f>
        <v>2019</v>
      </c>
      <c r="P45" s="995"/>
      <c r="Q45" s="948"/>
      <c r="R45" s="992"/>
      <c r="S45" s="993"/>
      <c r="T45" s="994"/>
      <c r="U45" s="226"/>
      <c r="V45" s="168"/>
      <c r="W45" s="168"/>
      <c r="AH45" s="131"/>
      <c r="AI45" s="131"/>
      <c r="AJ45" s="131"/>
      <c r="AK45" s="131"/>
      <c r="AL45" s="131"/>
      <c r="AM45" s="131"/>
      <c r="AN45" s="131"/>
      <c r="AO45" s="131"/>
      <c r="AP45" s="131"/>
    </row>
    <row r="46" spans="1:57" ht="15" customHeight="1" thickTop="1" x14ac:dyDescent="0.15">
      <c r="A46" s="914"/>
      <c r="B46" s="140"/>
      <c r="C46" s="139"/>
      <c r="D46" s="139"/>
      <c r="E46" s="944">
        <f>YEAR(EDATE(Q39,-3))</f>
        <v>2024</v>
      </c>
      <c r="F46" s="945"/>
      <c r="G46" s="944">
        <f>$E$46</f>
        <v>2024</v>
      </c>
      <c r="H46" s="946"/>
      <c r="I46" s="945"/>
      <c r="J46" s="944">
        <f>$E$46</f>
        <v>2024</v>
      </c>
      <c r="K46" s="946"/>
      <c r="L46" s="945"/>
      <c r="M46" s="944">
        <f>$E$46</f>
        <v>2024</v>
      </c>
      <c r="N46" s="945"/>
      <c r="O46" s="944">
        <f>$E$46</f>
        <v>2024</v>
      </c>
      <c r="P46" s="946"/>
      <c r="Q46" s="945"/>
      <c r="R46" s="998"/>
      <c r="S46" s="999"/>
      <c r="T46" s="1000"/>
      <c r="U46" s="226"/>
      <c r="V46" s="168"/>
      <c r="W46" s="168"/>
      <c r="AH46" s="952" t="s">
        <v>379</v>
      </c>
      <c r="AI46" s="953"/>
      <c r="AJ46" s="954"/>
      <c r="AK46" s="938" t="s">
        <v>380</v>
      </c>
      <c r="AL46" s="939"/>
      <c r="AM46" s="939"/>
      <c r="AN46" s="940"/>
      <c r="AO46" s="873">
        <f>IF(2-SUM(AE37:AF43)-SUM(AO37:AO43)=0,"0件",2-SUM(AE37:AF43)-SUM(AO37:AO43))</f>
        <v>2</v>
      </c>
      <c r="AP46" s="874"/>
    </row>
    <row r="47" spans="1:57" ht="15" customHeight="1" thickBot="1" x14ac:dyDescent="0.2">
      <c r="A47" s="932" t="str">
        <f>IF(A13=C71,"",A13)</f>
        <v>○</v>
      </c>
      <c r="B47" s="150"/>
      <c r="C47" s="404" t="str">
        <f>IF(C13="","",C13)</f>
        <v/>
      </c>
      <c r="D47" s="158"/>
      <c r="E47" s="786"/>
      <c r="F47" s="764"/>
      <c r="G47" s="949"/>
      <c r="H47" s="949"/>
      <c r="I47" s="949"/>
      <c r="J47" s="949"/>
      <c r="K47" s="949"/>
      <c r="L47" s="949"/>
      <c r="M47" s="949"/>
      <c r="N47" s="949"/>
      <c r="O47" s="786"/>
      <c r="P47" s="763"/>
      <c r="Q47" s="764"/>
      <c r="R47" s="988" t="str">
        <f>IF($E$41=$C$93,IF(A47=$C$70,"",IF(E47&lt;$E$69,IF(G47&lt;$G$69,IF(J47&lt;$J$69,IF(M47&lt;$M$69,IF(O47&lt;$O$69,"×","○"),"○"),"○"),"○"),"○")),IF(A47=$C$70,"",IF(E47&lt;$E$70,"×","○")))</f>
        <v>×</v>
      </c>
      <c r="S47" s="988"/>
      <c r="T47" s="988"/>
      <c r="U47" s="227"/>
      <c r="V47" s="167"/>
      <c r="W47" s="167"/>
      <c r="AH47" s="955"/>
      <c r="AI47" s="956"/>
      <c r="AJ47" s="957"/>
      <c r="AK47" s="941"/>
      <c r="AL47" s="942"/>
      <c r="AM47" s="942"/>
      <c r="AN47" s="943"/>
      <c r="AO47" s="886"/>
      <c r="AP47" s="887"/>
    </row>
    <row r="48" spans="1:57" ht="15" customHeight="1" thickTop="1" thickBot="1" x14ac:dyDescent="0.2">
      <c r="A48" s="932"/>
      <c r="B48" s="140" t="s">
        <v>335</v>
      </c>
      <c r="C48" s="401" t="str">
        <f t="shared" ref="C48:C50" si="12">IF(C14="","",C14)</f>
        <v/>
      </c>
      <c r="D48" s="147" t="s">
        <v>323</v>
      </c>
      <c r="E48" s="815"/>
      <c r="F48" s="817"/>
      <c r="G48" s="949"/>
      <c r="H48" s="949"/>
      <c r="I48" s="949"/>
      <c r="J48" s="949"/>
      <c r="K48" s="949"/>
      <c r="L48" s="949"/>
      <c r="M48" s="949"/>
      <c r="N48" s="949"/>
      <c r="O48" s="815"/>
      <c r="P48" s="816"/>
      <c r="Q48" s="817"/>
      <c r="R48" s="988"/>
      <c r="S48" s="988"/>
      <c r="T48" s="988"/>
      <c r="U48" s="227"/>
      <c r="V48" s="167"/>
      <c r="W48" s="167"/>
      <c r="X48" s="166"/>
      <c r="AD48" s="131"/>
      <c r="AE48" s="169"/>
      <c r="AF48" s="169"/>
      <c r="AG48" s="169"/>
    </row>
    <row r="49" spans="1:42" ht="15" customHeight="1" thickTop="1" x14ac:dyDescent="0.15">
      <c r="A49" s="966" t="str">
        <f>IF(A15=C71,"",A15)</f>
        <v>該当
なし</v>
      </c>
      <c r="B49" s="150"/>
      <c r="C49" s="404" t="str">
        <f t="shared" si="12"/>
        <v/>
      </c>
      <c r="D49" s="158"/>
      <c r="E49" s="786"/>
      <c r="F49" s="764"/>
      <c r="G49" s="949"/>
      <c r="H49" s="949"/>
      <c r="I49" s="949"/>
      <c r="J49" s="949"/>
      <c r="K49" s="949"/>
      <c r="L49" s="949"/>
      <c r="M49" s="949"/>
      <c r="N49" s="949"/>
      <c r="O49" s="786"/>
      <c r="P49" s="763"/>
      <c r="Q49" s="764"/>
      <c r="R49" s="988" t="str">
        <f>IF($E$41=$C$93,IF(A49=$C$70,"",IF(E49&lt;$E$69,IF(G49&lt;$G$69,IF(J49&lt;$J$69,IF(M49&lt;$M$69,IF(O49&lt;$O$69,"×","○"),"○"),"○"),"○"),"○")),IF(A49=$C$70,"",IF(E49&lt;$E$70,"×","○")))</f>
        <v>×</v>
      </c>
      <c r="S49" s="988"/>
      <c r="T49" s="988"/>
      <c r="U49" s="227"/>
      <c r="V49" s="167"/>
      <c r="W49" s="996" t="s">
        <v>436</v>
      </c>
      <c r="X49" s="997"/>
      <c r="Y49" s="218"/>
      <c r="Z49" s="218"/>
      <c r="AA49" s="218"/>
      <c r="AB49" s="218"/>
      <c r="AC49" s="218"/>
      <c r="AD49" s="218"/>
      <c r="AE49" s="218"/>
      <c r="AF49" s="218"/>
      <c r="AG49" s="218"/>
      <c r="AH49" s="218"/>
      <c r="AI49" s="218"/>
      <c r="AJ49" s="218"/>
      <c r="AK49" s="218"/>
      <c r="AL49" s="218"/>
      <c r="AM49" s="218"/>
      <c r="AN49" s="218"/>
      <c r="AO49" s="218"/>
      <c r="AP49" s="219"/>
    </row>
    <row r="50" spans="1:42" ht="15" customHeight="1" x14ac:dyDescent="0.15">
      <c r="A50" s="932"/>
      <c r="B50" s="140" t="s">
        <v>335</v>
      </c>
      <c r="C50" s="401" t="str">
        <f t="shared" si="12"/>
        <v/>
      </c>
      <c r="D50" s="147" t="s">
        <v>323</v>
      </c>
      <c r="E50" s="815"/>
      <c r="F50" s="817"/>
      <c r="G50" s="949"/>
      <c r="H50" s="949"/>
      <c r="I50" s="949"/>
      <c r="J50" s="949"/>
      <c r="K50" s="949"/>
      <c r="L50" s="949"/>
      <c r="M50" s="949"/>
      <c r="N50" s="949"/>
      <c r="O50" s="815"/>
      <c r="P50" s="816"/>
      <c r="Q50" s="817"/>
      <c r="R50" s="988"/>
      <c r="S50" s="988"/>
      <c r="T50" s="988"/>
      <c r="U50" s="227"/>
      <c r="V50" s="167"/>
      <c r="W50" s="214" t="s">
        <v>430</v>
      </c>
      <c r="X50" s="733" t="s">
        <v>464</v>
      </c>
      <c r="Y50" s="733"/>
      <c r="Z50" s="733"/>
      <c r="AA50" s="733"/>
      <c r="AB50" s="733"/>
      <c r="AC50" s="733"/>
      <c r="AD50" s="733"/>
      <c r="AE50" s="733"/>
      <c r="AF50" s="733"/>
      <c r="AG50" s="733"/>
      <c r="AH50" s="733"/>
      <c r="AI50" s="733"/>
      <c r="AJ50" s="733"/>
      <c r="AK50" s="733"/>
      <c r="AL50" s="733"/>
      <c r="AM50" s="733"/>
      <c r="AN50" s="733"/>
      <c r="AO50" s="733"/>
      <c r="AP50" s="734"/>
    </row>
    <row r="51" spans="1:42" ht="15" customHeight="1" x14ac:dyDescent="0.15">
      <c r="A51" s="966" t="str">
        <f>IF(A17=C71,"",A17)</f>
        <v>該当
なし</v>
      </c>
      <c r="B51" s="150"/>
      <c r="C51" s="404" t="str">
        <f>IF(C17="","",C17)</f>
        <v/>
      </c>
      <c r="D51" s="158"/>
      <c r="E51" s="786"/>
      <c r="F51" s="764"/>
      <c r="G51" s="949"/>
      <c r="H51" s="949"/>
      <c r="I51" s="949"/>
      <c r="J51" s="949"/>
      <c r="K51" s="949"/>
      <c r="L51" s="949"/>
      <c r="M51" s="949"/>
      <c r="N51" s="949"/>
      <c r="O51" s="786"/>
      <c r="P51" s="763"/>
      <c r="Q51" s="764"/>
      <c r="R51" s="988" t="str">
        <f>IF($E$41=$C$93,IF(A51=$C$70,"",IF(E51&lt;$E$69,IF(G51&lt;$G$69,IF(J51&lt;$J$69,IF(M51&lt;$M$69,IF(O51&lt;$O$69,"×","○"),"○"),"○"),"○"),"○")),IF(A51=$C$70,"",IF(E51&lt;$E$70,"×","○")))</f>
        <v>×</v>
      </c>
      <c r="S51" s="988"/>
      <c r="T51" s="988"/>
      <c r="U51" s="227"/>
      <c r="V51" s="167"/>
      <c r="W51" s="214"/>
      <c r="X51" s="733" t="s">
        <v>478</v>
      </c>
      <c r="Y51" s="733"/>
      <c r="Z51" s="733"/>
      <c r="AA51" s="733"/>
      <c r="AB51" s="733"/>
      <c r="AC51" s="733"/>
      <c r="AD51" s="733"/>
      <c r="AE51" s="733"/>
      <c r="AF51" s="733"/>
      <c r="AG51" s="733"/>
      <c r="AH51" s="733"/>
      <c r="AI51" s="733"/>
      <c r="AJ51" s="733"/>
      <c r="AK51" s="733"/>
      <c r="AL51" s="733"/>
      <c r="AM51" s="733"/>
      <c r="AN51" s="733"/>
      <c r="AO51" s="733"/>
      <c r="AP51" s="734"/>
    </row>
    <row r="52" spans="1:42" ht="15" customHeight="1" x14ac:dyDescent="0.15">
      <c r="A52" s="932"/>
      <c r="B52" s="162" t="s">
        <v>335</v>
      </c>
      <c r="C52" s="405" t="str">
        <f>IF(C18="","",C18)</f>
        <v/>
      </c>
      <c r="D52" s="138" t="s">
        <v>323</v>
      </c>
      <c r="E52" s="815"/>
      <c r="F52" s="817"/>
      <c r="G52" s="949"/>
      <c r="H52" s="949"/>
      <c r="I52" s="949"/>
      <c r="J52" s="949"/>
      <c r="K52" s="949"/>
      <c r="L52" s="949"/>
      <c r="M52" s="949"/>
      <c r="N52" s="949"/>
      <c r="O52" s="815"/>
      <c r="P52" s="816"/>
      <c r="Q52" s="817"/>
      <c r="R52" s="988"/>
      <c r="S52" s="988"/>
      <c r="T52" s="988"/>
      <c r="U52" s="227"/>
      <c r="V52" s="167"/>
      <c r="W52" s="304"/>
      <c r="X52" s="733" t="s">
        <v>586</v>
      </c>
      <c r="Y52" s="733"/>
      <c r="Z52" s="733"/>
      <c r="AA52" s="733"/>
      <c r="AB52" s="733"/>
      <c r="AC52" s="733"/>
      <c r="AD52" s="733"/>
      <c r="AE52" s="733"/>
      <c r="AF52" s="733"/>
      <c r="AG52" s="733"/>
      <c r="AH52" s="733"/>
      <c r="AI52" s="733"/>
      <c r="AJ52" s="733"/>
      <c r="AK52" s="733"/>
      <c r="AL52" s="733"/>
      <c r="AM52" s="733"/>
      <c r="AN52" s="733"/>
      <c r="AO52" s="733"/>
      <c r="AP52" s="734"/>
    </row>
    <row r="53" spans="1:42" ht="15" customHeight="1" x14ac:dyDescent="0.15">
      <c r="A53" s="794" t="s">
        <v>761</v>
      </c>
      <c r="B53" s="794"/>
      <c r="C53" s="794"/>
      <c r="D53" s="794"/>
      <c r="E53" s="794"/>
      <c r="F53" s="794"/>
      <c r="G53" s="794"/>
      <c r="H53" s="794"/>
      <c r="I53" s="794"/>
      <c r="J53" s="794"/>
      <c r="K53" s="794"/>
      <c r="L53" s="794"/>
      <c r="M53" s="794"/>
      <c r="N53" s="794"/>
      <c r="O53" s="794"/>
      <c r="P53" s="794"/>
      <c r="Q53" s="794"/>
      <c r="R53" s="794"/>
      <c r="S53" s="794"/>
      <c r="T53" s="794"/>
      <c r="U53" s="972"/>
      <c r="W53" s="304" t="s">
        <v>429</v>
      </c>
      <c r="X53" s="754" t="s">
        <v>432</v>
      </c>
      <c r="Y53" s="754"/>
      <c r="Z53" s="754"/>
      <c r="AA53" s="754"/>
      <c r="AB53" s="754"/>
      <c r="AC53" s="754"/>
      <c r="AD53" s="754"/>
      <c r="AE53" s="754"/>
      <c r="AF53" s="754"/>
      <c r="AG53" s="754"/>
      <c r="AH53" s="754"/>
      <c r="AI53" s="754"/>
      <c r="AJ53" s="754"/>
      <c r="AK53" s="754"/>
      <c r="AL53" s="754"/>
      <c r="AM53" s="754"/>
      <c r="AN53" s="754"/>
      <c r="AO53" s="754"/>
      <c r="AP53" s="866"/>
    </row>
    <row r="54" spans="1:42" ht="15" customHeight="1" x14ac:dyDescent="0.15">
      <c r="A54" s="972" t="s">
        <v>434</v>
      </c>
      <c r="B54" s="972"/>
      <c r="C54" s="972"/>
      <c r="D54" s="972"/>
      <c r="E54" s="972"/>
      <c r="F54" s="972"/>
      <c r="G54" s="972"/>
      <c r="H54" s="972"/>
      <c r="I54" s="972"/>
      <c r="J54" s="972"/>
      <c r="K54" s="972"/>
      <c r="L54" s="972"/>
      <c r="M54" s="972"/>
      <c r="N54" s="972"/>
      <c r="O54" s="972"/>
      <c r="P54" s="972"/>
      <c r="Q54" s="972"/>
      <c r="R54" s="972"/>
      <c r="S54" s="972"/>
      <c r="T54" s="972"/>
      <c r="U54" s="972"/>
      <c r="W54" s="304"/>
      <c r="X54" s="754" t="s">
        <v>563</v>
      </c>
      <c r="Y54" s="754"/>
      <c r="Z54" s="754"/>
      <c r="AA54" s="754"/>
      <c r="AB54" s="754"/>
      <c r="AC54" s="754"/>
      <c r="AD54" s="754"/>
      <c r="AE54" s="754"/>
      <c r="AF54" s="754"/>
      <c r="AG54" s="754"/>
      <c r="AH54" s="754"/>
      <c r="AI54" s="754"/>
      <c r="AJ54" s="754"/>
      <c r="AK54" s="754"/>
      <c r="AL54" s="754"/>
      <c r="AM54" s="754"/>
      <c r="AN54" s="754"/>
      <c r="AO54" s="754"/>
      <c r="AP54" s="866"/>
    </row>
    <row r="55" spans="1:42" ht="15" customHeight="1" thickBot="1" x14ac:dyDescent="0.2">
      <c r="A55" s="208"/>
      <c r="B55" s="208"/>
      <c r="C55" s="208"/>
      <c r="D55" s="208"/>
      <c r="E55" s="208"/>
      <c r="F55" s="208"/>
      <c r="G55" s="208"/>
      <c r="H55" s="208"/>
      <c r="I55" s="208"/>
      <c r="J55" s="208"/>
      <c r="K55" s="208"/>
      <c r="L55" s="208"/>
      <c r="M55" s="208"/>
      <c r="N55" s="208"/>
      <c r="O55" s="208"/>
      <c r="P55" s="208"/>
      <c r="Q55" s="208"/>
      <c r="R55" s="208"/>
      <c r="S55" s="208"/>
      <c r="T55" s="208"/>
      <c r="U55" s="208"/>
      <c r="V55" s="208"/>
      <c r="W55" s="215" t="s">
        <v>427</v>
      </c>
      <c r="X55" s="779" t="s">
        <v>596</v>
      </c>
      <c r="Y55" s="779"/>
      <c r="Z55" s="779"/>
      <c r="AA55" s="779"/>
      <c r="AB55" s="779"/>
      <c r="AC55" s="779"/>
      <c r="AD55" s="779"/>
      <c r="AE55" s="779"/>
      <c r="AF55" s="779"/>
      <c r="AG55" s="779"/>
      <c r="AH55" s="779"/>
      <c r="AI55" s="779"/>
      <c r="AJ55" s="779"/>
      <c r="AK55" s="779"/>
      <c r="AL55" s="779"/>
      <c r="AM55" s="779"/>
      <c r="AN55" s="779"/>
      <c r="AO55" s="779"/>
      <c r="AP55" s="780"/>
    </row>
    <row r="56" spans="1:42" ht="15" customHeight="1" thickTop="1" x14ac:dyDescent="0.15">
      <c r="A56" s="208"/>
      <c r="B56" s="208"/>
      <c r="C56" s="208"/>
      <c r="D56" s="208"/>
      <c r="E56" s="208"/>
      <c r="F56" s="208"/>
      <c r="G56" s="208"/>
      <c r="H56" s="208"/>
      <c r="I56" s="208"/>
      <c r="J56" s="208"/>
      <c r="K56" s="208"/>
      <c r="L56" s="208"/>
      <c r="M56" s="208"/>
      <c r="N56" s="208"/>
      <c r="O56" s="208"/>
      <c r="P56" s="208"/>
      <c r="Q56" s="208"/>
      <c r="R56" s="208"/>
      <c r="S56" s="208"/>
      <c r="T56" s="208"/>
      <c r="U56" s="208"/>
      <c r="V56" s="208"/>
    </row>
    <row r="57" spans="1:42" ht="15" customHeight="1" x14ac:dyDescent="0.15">
      <c r="A57" s="208"/>
      <c r="B57" s="208"/>
      <c r="C57" s="208"/>
      <c r="D57" s="208"/>
      <c r="E57" s="208"/>
      <c r="F57" s="208"/>
      <c r="G57" s="208"/>
      <c r="H57" s="208"/>
      <c r="I57" s="208"/>
      <c r="J57" s="208"/>
      <c r="K57" s="208"/>
      <c r="L57" s="208"/>
      <c r="M57" s="208"/>
      <c r="N57" s="208"/>
      <c r="O57" s="208"/>
      <c r="P57" s="208"/>
      <c r="Q57" s="208"/>
      <c r="R57" s="208"/>
      <c r="S57" s="208"/>
      <c r="T57" s="208"/>
      <c r="U57" s="208"/>
      <c r="V57" s="208"/>
      <c r="W57" s="208"/>
      <c r="X57" s="210"/>
      <c r="Y57" s="210"/>
      <c r="Z57" s="210"/>
      <c r="AA57" s="210"/>
      <c r="AB57" s="210"/>
      <c r="AC57" s="210"/>
      <c r="AD57" s="210"/>
      <c r="AE57" s="210"/>
      <c r="AF57" s="210"/>
      <c r="AG57" s="210"/>
      <c r="AH57" s="210"/>
      <c r="AI57" s="210"/>
      <c r="AJ57" s="208"/>
      <c r="AK57" s="208"/>
      <c r="AL57" s="208"/>
      <c r="AM57" s="208"/>
      <c r="AN57" s="208"/>
      <c r="AO57" s="208"/>
      <c r="AP57" s="208"/>
    </row>
    <row r="58" spans="1:42" ht="15" customHeight="1" x14ac:dyDescent="0.15">
      <c r="B58" s="208"/>
      <c r="C58" s="208"/>
      <c r="D58" s="208"/>
      <c r="E58" s="208"/>
      <c r="F58" s="208"/>
      <c r="G58" s="208"/>
      <c r="H58" s="208"/>
      <c r="I58" s="208"/>
      <c r="J58" s="208"/>
      <c r="K58" s="208"/>
      <c r="L58" s="208"/>
      <c r="M58" s="208"/>
      <c r="N58" s="208"/>
      <c r="O58" s="208"/>
      <c r="P58" s="208"/>
      <c r="Q58" s="210"/>
      <c r="R58" s="210"/>
      <c r="S58" s="210"/>
      <c r="T58" s="210"/>
      <c r="U58" s="210"/>
      <c r="V58" s="210"/>
      <c r="W58" s="210"/>
      <c r="X58" s="208"/>
      <c r="Y58" s="208"/>
      <c r="Z58" s="208"/>
      <c r="AA58" s="208"/>
      <c r="AB58" s="208"/>
      <c r="AC58" s="208"/>
      <c r="AD58" s="208"/>
      <c r="AE58" s="208"/>
      <c r="AF58" s="208"/>
      <c r="AG58" s="208"/>
      <c r="AH58" s="208"/>
      <c r="AI58" s="208"/>
      <c r="AJ58" s="208"/>
      <c r="AK58" s="208"/>
      <c r="AL58" s="208"/>
      <c r="AM58" s="208"/>
      <c r="AN58" s="208"/>
      <c r="AO58" s="208"/>
      <c r="AP58" s="208"/>
    </row>
    <row r="59" spans="1:42" ht="15" customHeight="1" x14ac:dyDescent="0.15">
      <c r="A59" s="208"/>
      <c r="B59" s="208"/>
      <c r="C59" s="208"/>
      <c r="D59" s="208"/>
      <c r="E59" s="208"/>
      <c r="F59" s="208"/>
      <c r="G59" s="208"/>
      <c r="H59" s="208"/>
      <c r="I59" s="208"/>
      <c r="J59" s="208"/>
      <c r="K59" s="208"/>
      <c r="L59" s="208"/>
      <c r="M59" s="208"/>
      <c r="N59" s="208"/>
      <c r="O59" s="208"/>
      <c r="P59" s="208"/>
      <c r="Q59" s="208"/>
      <c r="R59" s="208"/>
      <c r="S59" s="208"/>
      <c r="T59" s="208"/>
      <c r="U59" s="208"/>
      <c r="V59" s="208"/>
      <c r="W59" s="208"/>
      <c r="X59" s="208"/>
      <c r="Y59" s="208"/>
      <c r="Z59" s="208"/>
      <c r="AA59" s="208"/>
      <c r="AB59" s="208"/>
      <c r="AC59" s="208"/>
      <c r="AD59" s="208"/>
      <c r="AE59" s="208"/>
      <c r="AF59" s="208"/>
      <c r="AG59" s="208"/>
      <c r="AH59" s="208"/>
      <c r="AI59" s="208"/>
      <c r="AJ59" s="208"/>
      <c r="AK59" s="208"/>
      <c r="AL59" s="208"/>
      <c r="AM59" s="208"/>
      <c r="AN59" s="208"/>
      <c r="AO59" s="208"/>
      <c r="AP59" s="208"/>
    </row>
    <row r="60" spans="1:42" x14ac:dyDescent="0.15">
      <c r="Q60" s="4"/>
      <c r="R60" s="4"/>
      <c r="S60" s="4"/>
      <c r="T60" s="4"/>
      <c r="U60" s="4"/>
      <c r="V60" s="4"/>
      <c r="W60" s="4"/>
      <c r="X60" s="4"/>
      <c r="Y60" s="4"/>
      <c r="Z60" s="4"/>
      <c r="AA60" s="4"/>
      <c r="AB60" s="4"/>
      <c r="AC60" s="4"/>
      <c r="AD60" s="4"/>
      <c r="AE60" s="4"/>
      <c r="AF60" s="4"/>
      <c r="AG60" s="4"/>
      <c r="AH60" s="4"/>
      <c r="AI60" s="4"/>
    </row>
    <row r="61" spans="1:42" ht="13.5" customHeight="1" x14ac:dyDescent="0.15">
      <c r="A61" s="4" t="s">
        <v>381</v>
      </c>
      <c r="Q61" s="4"/>
      <c r="R61" s="4"/>
      <c r="S61" s="4"/>
      <c r="T61" s="4"/>
      <c r="U61" s="4"/>
      <c r="V61" s="4"/>
      <c r="W61" s="4"/>
      <c r="X61" s="4"/>
      <c r="Y61" s="4"/>
      <c r="Z61" s="4"/>
      <c r="AA61" s="4"/>
      <c r="AB61" s="4"/>
      <c r="AC61" s="4"/>
      <c r="AD61" s="4"/>
      <c r="AE61" s="4"/>
      <c r="AF61" s="4"/>
      <c r="AG61" s="4"/>
      <c r="AH61" s="4"/>
      <c r="AI61" s="4"/>
    </row>
    <row r="62" spans="1:42" ht="13.5" customHeight="1" x14ac:dyDescent="0.15">
      <c r="B62" s="4" t="s">
        <v>398</v>
      </c>
      <c r="Q62" s="4"/>
      <c r="R62" s="4"/>
      <c r="S62" s="4"/>
      <c r="T62" s="4"/>
      <c r="U62" s="4"/>
      <c r="V62" s="4"/>
      <c r="W62" s="4"/>
      <c r="X62" s="4"/>
      <c r="Y62" s="4"/>
      <c r="Z62" s="4"/>
      <c r="AA62" s="4"/>
      <c r="AB62" s="4"/>
      <c r="AC62" s="4"/>
      <c r="AD62" s="4"/>
      <c r="AE62" s="4"/>
      <c r="AF62" s="4"/>
      <c r="AG62" s="4"/>
      <c r="AH62" s="4"/>
      <c r="AI62" s="4"/>
    </row>
    <row r="63" spans="1:42" ht="13.5" customHeight="1" x14ac:dyDescent="0.15">
      <c r="C63" s="4" t="s">
        <v>403</v>
      </c>
      <c r="O63" s="4"/>
      <c r="P63" s="4"/>
      <c r="Q63" s="4" t="s">
        <v>562</v>
      </c>
      <c r="R63" s="4"/>
      <c r="S63" s="4"/>
      <c r="T63" s="4"/>
      <c r="U63" s="4"/>
      <c r="V63" s="4"/>
      <c r="W63" s="4"/>
      <c r="X63" s="4"/>
      <c r="Y63" s="4"/>
      <c r="Z63" s="4"/>
      <c r="AA63" s="4"/>
      <c r="AB63" s="4"/>
      <c r="AC63" s="4"/>
      <c r="AD63" s="4"/>
      <c r="AE63" s="4"/>
      <c r="AF63" s="4"/>
      <c r="AG63" s="4"/>
      <c r="AH63" s="4"/>
      <c r="AI63" s="4"/>
      <c r="AJ63" s="4"/>
      <c r="AK63" s="4"/>
      <c r="AL63" s="4"/>
      <c r="AM63" s="4"/>
      <c r="AN63" s="4"/>
      <c r="AO63" s="4"/>
      <c r="AP63" s="4"/>
    </row>
    <row r="64" spans="1:42" ht="13.5" customHeight="1" x14ac:dyDescent="0.15">
      <c r="C64" s="4" t="s">
        <v>399</v>
      </c>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row>
    <row r="65" spans="1:42" ht="13.5" customHeight="1" x14ac:dyDescent="0.15">
      <c r="C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row>
    <row r="66" spans="1:42" ht="13.5" customHeight="1" x14ac:dyDescent="0.15">
      <c r="B66" s="4" t="s">
        <v>422</v>
      </c>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row>
    <row r="67" spans="1:42" ht="13.5" customHeight="1" x14ac:dyDescent="0.15">
      <c r="A67" s="52"/>
      <c r="B67"/>
      <c r="C67"/>
      <c r="E67" s="4"/>
      <c r="O67" s="4"/>
      <c r="P67" s="4"/>
      <c r="Q67" s="4"/>
      <c r="R67" s="4"/>
      <c r="S67" s="4"/>
      <c r="T67" s="4"/>
      <c r="U67" s="4"/>
      <c r="V67" s="4"/>
      <c r="W67" s="4"/>
      <c r="X67" s="1024"/>
      <c r="Y67" s="1024"/>
      <c r="Z67" s="4"/>
      <c r="AA67" s="4"/>
      <c r="AB67" s="4"/>
      <c r="AC67" s="4"/>
      <c r="AD67" s="4"/>
      <c r="AE67" s="4"/>
      <c r="AF67" s="4"/>
      <c r="AG67" s="4"/>
      <c r="AH67" s="4"/>
      <c r="AI67" s="4"/>
      <c r="AJ67" s="4"/>
      <c r="AK67" s="4"/>
      <c r="AL67" s="4"/>
      <c r="AM67" s="4"/>
      <c r="AN67" s="4"/>
      <c r="AO67" s="4"/>
      <c r="AP67" s="4"/>
    </row>
    <row r="68" spans="1:42" ht="13.5" customHeight="1" x14ac:dyDescent="0.15">
      <c r="A68"/>
      <c r="B68" t="s">
        <v>367</v>
      </c>
      <c r="C68"/>
      <c r="E68" s="967" t="s">
        <v>370</v>
      </c>
      <c r="F68" s="967"/>
      <c r="G68" s="969" t="s">
        <v>371</v>
      </c>
      <c r="H68" s="970"/>
      <c r="I68" s="971"/>
      <c r="J68" s="969" t="s">
        <v>472</v>
      </c>
      <c r="K68" s="970"/>
      <c r="L68" s="971"/>
      <c r="M68" s="967" t="s">
        <v>372</v>
      </c>
      <c r="N68" s="967"/>
      <c r="O68" s="967" t="s">
        <v>373</v>
      </c>
      <c r="P68" s="967"/>
      <c r="Q68" s="967"/>
      <c r="R68" s="168"/>
      <c r="Z68" s="1001"/>
      <c r="AA68" s="1001"/>
      <c r="AB68" s="1001"/>
    </row>
    <row r="69" spans="1:42" ht="13.5" customHeight="1" x14ac:dyDescent="0.15">
      <c r="A69"/>
      <c r="B69"/>
      <c r="C69" t="s">
        <v>366</v>
      </c>
      <c r="E69" s="921">
        <v>20</v>
      </c>
      <c r="F69" s="921"/>
      <c r="G69" s="969">
        <v>40</v>
      </c>
      <c r="H69" s="970"/>
      <c r="I69" s="971"/>
      <c r="J69" s="969">
        <v>60</v>
      </c>
      <c r="K69" s="970"/>
      <c r="L69" s="971"/>
      <c r="M69" s="967">
        <v>80</v>
      </c>
      <c r="N69" s="967"/>
      <c r="O69" s="967">
        <v>100</v>
      </c>
      <c r="P69" s="967"/>
      <c r="Q69" s="967"/>
      <c r="R69" s="253" t="s">
        <v>727</v>
      </c>
      <c r="X69" s="132"/>
      <c r="Z69" s="1001"/>
      <c r="AA69" s="1001"/>
      <c r="AB69" s="1001"/>
    </row>
    <row r="70" spans="1:42" ht="13.5" customHeight="1" x14ac:dyDescent="0.15">
      <c r="A70"/>
      <c r="B70"/>
      <c r="C70" t="s">
        <v>452</v>
      </c>
      <c r="E70" s="921">
        <v>50</v>
      </c>
      <c r="F70" s="921"/>
      <c r="G70" s="4" t="s">
        <v>728</v>
      </c>
      <c r="X70" s="1001"/>
      <c r="Y70" s="1001"/>
      <c r="Z70" s="1001"/>
      <c r="AA70" s="1001"/>
      <c r="AB70" s="1001"/>
    </row>
    <row r="71" spans="1:42" ht="13.5" customHeight="1" x14ac:dyDescent="0.15">
      <c r="A71"/>
      <c r="B71"/>
      <c r="C71" s="254"/>
      <c r="X71" s="131"/>
      <c r="Y71" s="131"/>
      <c r="Z71" s="131"/>
      <c r="AA71" s="131"/>
      <c r="AB71" s="131"/>
    </row>
    <row r="72" spans="1:42" ht="13.5" customHeight="1" x14ac:dyDescent="0.15">
      <c r="A72"/>
      <c r="B72"/>
      <c r="C72" t="s">
        <v>450</v>
      </c>
      <c r="X72" s="1001"/>
      <c r="Y72" s="1001"/>
      <c r="Z72" s="1001"/>
      <c r="AA72" s="1001"/>
      <c r="AB72" s="1001"/>
    </row>
    <row r="73" spans="1:42" ht="13.5" customHeight="1" x14ac:dyDescent="0.15">
      <c r="B73" s="4" t="s">
        <v>457</v>
      </c>
    </row>
    <row r="74" spans="1:42" ht="13.5" customHeight="1" x14ac:dyDescent="0.15">
      <c r="C74" s="5" t="s">
        <v>458</v>
      </c>
      <c r="D74" s="4" t="s">
        <v>460</v>
      </c>
    </row>
    <row r="75" spans="1:42" ht="13.5" customHeight="1" x14ac:dyDescent="0.15">
      <c r="C75" s="5" t="s">
        <v>459</v>
      </c>
      <c r="D75" s="4" t="s">
        <v>460</v>
      </c>
    </row>
    <row r="76" spans="1:42" ht="13.5" customHeight="1" x14ac:dyDescent="0.15">
      <c r="A76"/>
      <c r="B76" t="s">
        <v>6</v>
      </c>
      <c r="C76"/>
      <c r="X76" s="1001"/>
      <c r="Y76" s="1001"/>
      <c r="Z76" s="1001"/>
      <c r="AA76" s="1001"/>
      <c r="AB76" s="1001"/>
    </row>
    <row r="77" spans="1:42" ht="13.5" customHeight="1" x14ac:dyDescent="0.15">
      <c r="A77"/>
      <c r="B77"/>
      <c r="C77" t="s">
        <v>10</v>
      </c>
    </row>
    <row r="78" spans="1:42" ht="13.5" customHeight="1" x14ac:dyDescent="0.15">
      <c r="A78"/>
      <c r="B78"/>
      <c r="C78" t="s">
        <v>325</v>
      </c>
    </row>
    <row r="79" spans="1:42" ht="13.5" customHeight="1" x14ac:dyDescent="0.15">
      <c r="A79"/>
      <c r="B79" t="s">
        <v>320</v>
      </c>
      <c r="C79"/>
    </row>
    <row r="80" spans="1:42" ht="13.5" customHeight="1" x14ac:dyDescent="0.15">
      <c r="A80"/>
      <c r="B80"/>
      <c r="C80" s="129" t="s">
        <v>328</v>
      </c>
    </row>
    <row r="81" spans="1:5" ht="13.5" customHeight="1" x14ac:dyDescent="0.15">
      <c r="A81"/>
      <c r="B81"/>
      <c r="C81" t="s">
        <v>326</v>
      </c>
    </row>
    <row r="82" spans="1:5" ht="13.5" customHeight="1" x14ac:dyDescent="0.15">
      <c r="A82"/>
      <c r="B82"/>
      <c r="C82" t="s">
        <v>329</v>
      </c>
    </row>
    <row r="83" spans="1:5" ht="13.5" customHeight="1" x14ac:dyDescent="0.15">
      <c r="A83"/>
      <c r="B83"/>
      <c r="C83" t="s">
        <v>330</v>
      </c>
    </row>
    <row r="84" spans="1:5" ht="13.5" customHeight="1" x14ac:dyDescent="0.15">
      <c r="A84"/>
      <c r="B84"/>
      <c r="C84" t="s">
        <v>327</v>
      </c>
    </row>
    <row r="85" spans="1:5" ht="13.5" customHeight="1" x14ac:dyDescent="0.15">
      <c r="A85"/>
      <c r="B85"/>
      <c r="C85" s="156"/>
    </row>
    <row r="86" spans="1:5" ht="13.5" customHeight="1" x14ac:dyDescent="0.15">
      <c r="A86"/>
      <c r="B86" t="s">
        <v>9</v>
      </c>
      <c r="C86"/>
    </row>
    <row r="87" spans="1:5" ht="13.5" customHeight="1" x14ac:dyDescent="0.15">
      <c r="A87"/>
      <c r="B87"/>
      <c r="C87" t="s">
        <v>354</v>
      </c>
    </row>
    <row r="88" spans="1:5" ht="13.5" customHeight="1" x14ac:dyDescent="0.15">
      <c r="A88"/>
      <c r="B88"/>
      <c r="C88" t="s">
        <v>355</v>
      </c>
    </row>
    <row r="89" spans="1:5" ht="13.5" customHeight="1" x14ac:dyDescent="0.15">
      <c r="A89"/>
      <c r="B89"/>
      <c r="C89" t="s">
        <v>357</v>
      </c>
    </row>
    <row r="90" spans="1:5" ht="13.5" customHeight="1" x14ac:dyDescent="0.15">
      <c r="A90"/>
      <c r="B90"/>
      <c r="C90" t="s">
        <v>356</v>
      </c>
    </row>
    <row r="91" spans="1:5" ht="13.5" customHeight="1" x14ac:dyDescent="0.15">
      <c r="A91"/>
      <c r="B91"/>
      <c r="C91" s="156"/>
    </row>
    <row r="92" spans="1:5" ht="13.5" customHeight="1" x14ac:dyDescent="0.15">
      <c r="B92" s="4" t="s">
        <v>490</v>
      </c>
    </row>
    <row r="93" spans="1:5" ht="13.5" customHeight="1" x14ac:dyDescent="0.15">
      <c r="C93" s="4" t="s">
        <v>491</v>
      </c>
    </row>
    <row r="94" spans="1:5" ht="13.5" customHeight="1" x14ac:dyDescent="0.15">
      <c r="C94" s="4" t="s">
        <v>492</v>
      </c>
      <c r="D94" s="4"/>
      <c r="E94" s="4"/>
    </row>
    <row r="95" spans="1:5" ht="13.5" customHeight="1" x14ac:dyDescent="0.15"/>
    <row r="96" spans="1:5"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sheetData>
  <mergeCells count="275">
    <mergeCell ref="G9:O9"/>
    <mergeCell ref="P9:R9"/>
    <mergeCell ref="S9:U9"/>
    <mergeCell ref="V9:AP9"/>
    <mergeCell ref="G20:O20"/>
    <mergeCell ref="P20:R20"/>
    <mergeCell ref="AJ1:AP1"/>
    <mergeCell ref="AL22:AN23"/>
    <mergeCell ref="AO22:AP23"/>
    <mergeCell ref="F22:I23"/>
    <mergeCell ref="AC13:AE14"/>
    <mergeCell ref="Y15:AB15"/>
    <mergeCell ref="V15:X15"/>
    <mergeCell ref="V16:X16"/>
    <mergeCell ref="AC15:AE16"/>
    <mergeCell ref="Y13:AB13"/>
    <mergeCell ref="AC3:AF3"/>
    <mergeCell ref="AC4:AF4"/>
    <mergeCell ref="AH3:AP3"/>
    <mergeCell ref="F13:I13"/>
    <mergeCell ref="AJ12:AL12"/>
    <mergeCell ref="AM12:AP12"/>
    <mergeCell ref="A2:AP2"/>
    <mergeCell ref="AJ13:AL13"/>
    <mergeCell ref="E32:E33"/>
    <mergeCell ref="E30:E31"/>
    <mergeCell ref="F30:I30"/>
    <mergeCell ref="Q39:T39"/>
    <mergeCell ref="K17:S17"/>
    <mergeCell ref="F28:I28"/>
    <mergeCell ref="K26:S26"/>
    <mergeCell ref="K27:S27"/>
    <mergeCell ref="K28:S28"/>
    <mergeCell ref="F29:I29"/>
    <mergeCell ref="E26:E27"/>
    <mergeCell ref="K35:S35"/>
    <mergeCell ref="N7:AP7"/>
    <mergeCell ref="F31:I31"/>
    <mergeCell ref="F32:I32"/>
    <mergeCell ref="F33:I33"/>
    <mergeCell ref="AC17:AE18"/>
    <mergeCell ref="AJ17:AL17"/>
    <mergeCell ref="A9:F9"/>
    <mergeCell ref="F14:I14"/>
    <mergeCell ref="AF11:AP11"/>
    <mergeCell ref="E24:E25"/>
    <mergeCell ref="F24:I24"/>
    <mergeCell ref="F25:I25"/>
    <mergeCell ref="A32:A35"/>
    <mergeCell ref="A28:A31"/>
    <mergeCell ref="K24:S24"/>
    <mergeCell ref="K25:S25"/>
    <mergeCell ref="K33:S33"/>
    <mergeCell ref="K34:S34"/>
    <mergeCell ref="E28:E29"/>
    <mergeCell ref="AM13:AP13"/>
    <mergeCell ref="AM14:AP14"/>
    <mergeCell ref="AJ15:AL15"/>
    <mergeCell ref="F26:I26"/>
    <mergeCell ref="F27:I27"/>
    <mergeCell ref="BD36:BD37"/>
    <mergeCell ref="BE36:BE37"/>
    <mergeCell ref="AV24:AY25"/>
    <mergeCell ref="AZ24:BC25"/>
    <mergeCell ref="Y32:AB32"/>
    <mergeCell ref="AC32:AG33"/>
    <mergeCell ref="W37:Y43"/>
    <mergeCell ref="AK37:AN38"/>
    <mergeCell ref="AK39:AN39"/>
    <mergeCell ref="AK40:AN41"/>
    <mergeCell ref="AC34:AG35"/>
    <mergeCell ref="Y35:Z35"/>
    <mergeCell ref="Y34:AB34"/>
    <mergeCell ref="Y30:AB30"/>
    <mergeCell ref="AC30:AG31"/>
    <mergeCell ref="AH30:AK31"/>
    <mergeCell ref="Y26:AB26"/>
    <mergeCell ref="AC28:AG29"/>
    <mergeCell ref="AC26:AG27"/>
    <mergeCell ref="AE37:AF38"/>
    <mergeCell ref="V26:X26"/>
    <mergeCell ref="AU23:BC23"/>
    <mergeCell ref="AU22:BC22"/>
    <mergeCell ref="AH22:AK23"/>
    <mergeCell ref="AR30:AR31"/>
    <mergeCell ref="AR32:AR33"/>
    <mergeCell ref="AR34:AR35"/>
    <mergeCell ref="AH26:AK27"/>
    <mergeCell ref="AL32:AN33"/>
    <mergeCell ref="AL34:AN35"/>
    <mergeCell ref="AH32:AK33"/>
    <mergeCell ref="AL30:AN31"/>
    <mergeCell ref="AH34:AK35"/>
    <mergeCell ref="AH24:AK25"/>
    <mergeCell ref="AH28:AK29"/>
    <mergeCell ref="AL28:AN29"/>
    <mergeCell ref="Y14:Z14"/>
    <mergeCell ref="Y25:Z25"/>
    <mergeCell ref="Y27:Z27"/>
    <mergeCell ref="Y29:Z29"/>
    <mergeCell ref="X70:Y70"/>
    <mergeCell ref="Y28:AB28"/>
    <mergeCell ref="V27:X27"/>
    <mergeCell ref="V28:X28"/>
    <mergeCell ref="Z42:AD43"/>
    <mergeCell ref="U22:X23"/>
    <mergeCell ref="Y22:AB23"/>
    <mergeCell ref="AC22:AG23"/>
    <mergeCell ref="AF17:AI17"/>
    <mergeCell ref="AE40:AF41"/>
    <mergeCell ref="AE42:AF43"/>
    <mergeCell ref="AE39:AF39"/>
    <mergeCell ref="V14:X14"/>
    <mergeCell ref="X50:AP50"/>
    <mergeCell ref="X55:AP55"/>
    <mergeCell ref="X67:Y67"/>
    <mergeCell ref="Z40:AD41"/>
    <mergeCell ref="AO37:AP38"/>
    <mergeCell ref="AO39:AP39"/>
    <mergeCell ref="Z37:AD38"/>
    <mergeCell ref="Z72:AB72"/>
    <mergeCell ref="Z76:AB76"/>
    <mergeCell ref="X72:Y72"/>
    <mergeCell ref="Z68:AB68"/>
    <mergeCell ref="Z69:AB69"/>
    <mergeCell ref="Z39:AD39"/>
    <mergeCell ref="X51:AP51"/>
    <mergeCell ref="X52:AP52"/>
    <mergeCell ref="AO42:AP43"/>
    <mergeCell ref="AH37:AJ43"/>
    <mergeCell ref="AK42:AN43"/>
    <mergeCell ref="Z70:AB70"/>
    <mergeCell ref="X76:Y76"/>
    <mergeCell ref="G51:I52"/>
    <mergeCell ref="J68:L68"/>
    <mergeCell ref="G68:I68"/>
    <mergeCell ref="G49:I50"/>
    <mergeCell ref="K29:S29"/>
    <mergeCell ref="K30:S30"/>
    <mergeCell ref="K31:S31"/>
    <mergeCell ref="Y31:Z31"/>
    <mergeCell ref="Y33:Z33"/>
    <mergeCell ref="V30:X30"/>
    <mergeCell ref="V31:X31"/>
    <mergeCell ref="V32:X32"/>
    <mergeCell ref="V33:X33"/>
    <mergeCell ref="M49:N50"/>
    <mergeCell ref="O43:Q44"/>
    <mergeCell ref="O45:Q45"/>
    <mergeCell ref="K32:S32"/>
    <mergeCell ref="W49:X49"/>
    <mergeCell ref="R43:T46"/>
    <mergeCell ref="C43:C44"/>
    <mergeCell ref="O68:Q68"/>
    <mergeCell ref="J51:L52"/>
    <mergeCell ref="K39:O39"/>
    <mergeCell ref="E49:F50"/>
    <mergeCell ref="E43:F44"/>
    <mergeCell ref="E45:F45"/>
    <mergeCell ref="E34:E35"/>
    <mergeCell ref="F34:I34"/>
    <mergeCell ref="F35:I35"/>
    <mergeCell ref="M68:N68"/>
    <mergeCell ref="M43:N44"/>
    <mergeCell ref="E41:T42"/>
    <mergeCell ref="G43:I44"/>
    <mergeCell ref="G45:I45"/>
    <mergeCell ref="J43:L44"/>
    <mergeCell ref="J45:L45"/>
    <mergeCell ref="J49:L50"/>
    <mergeCell ref="A38:J39"/>
    <mergeCell ref="R47:T48"/>
    <mergeCell ref="R49:T50"/>
    <mergeCell ref="R51:T52"/>
    <mergeCell ref="M51:N52"/>
    <mergeCell ref="E51:F52"/>
    <mergeCell ref="M69:N69"/>
    <mergeCell ref="E70:F70"/>
    <mergeCell ref="E69:F69"/>
    <mergeCell ref="J69:L69"/>
    <mergeCell ref="G69:I69"/>
    <mergeCell ref="X53:AP53"/>
    <mergeCell ref="X54:AP54"/>
    <mergeCell ref="A53:U53"/>
    <mergeCell ref="A54:U54"/>
    <mergeCell ref="O69:Q69"/>
    <mergeCell ref="A41:A46"/>
    <mergeCell ref="A51:A52"/>
    <mergeCell ref="E68:F68"/>
    <mergeCell ref="A49:A50"/>
    <mergeCell ref="A47:A48"/>
    <mergeCell ref="O51:Q52"/>
    <mergeCell ref="AM17:AP17"/>
    <mergeCell ref="AF18:AI18"/>
    <mergeCell ref="AJ18:AL18"/>
    <mergeCell ref="AM18:AP18"/>
    <mergeCell ref="O47:Q48"/>
    <mergeCell ref="O49:Q50"/>
    <mergeCell ref="AO24:AP25"/>
    <mergeCell ref="AO26:AP27"/>
    <mergeCell ref="AL24:AN25"/>
    <mergeCell ref="AO28:AP29"/>
    <mergeCell ref="AO30:AP31"/>
    <mergeCell ref="AO32:AP33"/>
    <mergeCell ref="AO34:AP35"/>
    <mergeCell ref="Y18:Z18"/>
    <mergeCell ref="K22:S22"/>
    <mergeCell ref="K23:S23"/>
    <mergeCell ref="AL26:AN27"/>
    <mergeCell ref="AO40:AP41"/>
    <mergeCell ref="AH4:AP4"/>
    <mergeCell ref="A11:A12"/>
    <mergeCell ref="A13:A14"/>
    <mergeCell ref="F11:I12"/>
    <mergeCell ref="E11:E12"/>
    <mergeCell ref="Y16:Z16"/>
    <mergeCell ref="E15:E16"/>
    <mergeCell ref="AF12:AI12"/>
    <mergeCell ref="E13:E14"/>
    <mergeCell ref="U5:AB5"/>
    <mergeCell ref="K11:S11"/>
    <mergeCell ref="K12:S12"/>
    <mergeCell ref="K13:S13"/>
    <mergeCell ref="K14:S14"/>
    <mergeCell ref="K15:S15"/>
    <mergeCell ref="K16:S16"/>
    <mergeCell ref="A5:F5"/>
    <mergeCell ref="AC11:AE12"/>
    <mergeCell ref="Y11:AB12"/>
    <mergeCell ref="U11:X12"/>
    <mergeCell ref="V13:X13"/>
    <mergeCell ref="AF13:AI13"/>
    <mergeCell ref="AJ14:AL14"/>
    <mergeCell ref="B7:M7"/>
    <mergeCell ref="AF14:AI14"/>
    <mergeCell ref="AF15:AI15"/>
    <mergeCell ref="AK46:AN47"/>
    <mergeCell ref="AO46:AP47"/>
    <mergeCell ref="E46:F46"/>
    <mergeCell ref="G46:I46"/>
    <mergeCell ref="J46:L46"/>
    <mergeCell ref="M46:N46"/>
    <mergeCell ref="O46:Q46"/>
    <mergeCell ref="M45:N45"/>
    <mergeCell ref="G47:I48"/>
    <mergeCell ref="M47:N48"/>
    <mergeCell ref="J47:L48"/>
    <mergeCell ref="E47:F48"/>
    <mergeCell ref="K18:S18"/>
    <mergeCell ref="V34:X34"/>
    <mergeCell ref="V35:X35"/>
    <mergeCell ref="V29:X29"/>
    <mergeCell ref="E17:E18"/>
    <mergeCell ref="AJ16:AL16"/>
    <mergeCell ref="AM15:AP15"/>
    <mergeCell ref="AM16:AP16"/>
    <mergeCell ref="AH46:AJ47"/>
    <mergeCell ref="F18:I18"/>
    <mergeCell ref="A15:A16"/>
    <mergeCell ref="AC24:AG25"/>
    <mergeCell ref="Y17:AB17"/>
    <mergeCell ref="V17:X17"/>
    <mergeCell ref="A20:E20"/>
    <mergeCell ref="F15:I15"/>
    <mergeCell ref="F16:I16"/>
    <mergeCell ref="F17:I17"/>
    <mergeCell ref="A24:A27"/>
    <mergeCell ref="V25:X25"/>
    <mergeCell ref="AF16:AI16"/>
    <mergeCell ref="V18:X18"/>
    <mergeCell ref="A22:A23"/>
    <mergeCell ref="A17:A18"/>
    <mergeCell ref="E22:E23"/>
    <mergeCell ref="Y24:AB24"/>
    <mergeCell ref="V24:X24"/>
  </mergeCells>
  <phoneticPr fontId="2"/>
  <conditionalFormatting sqref="A11:AP18">
    <cfRule type="expression" dxfId="200" priority="2">
      <formula>$A$9=""</formula>
    </cfRule>
  </conditionalFormatting>
  <conditionalFormatting sqref="B47:Q48">
    <cfRule type="expression" dxfId="199" priority="28">
      <formula>$A$47=$C$72</formula>
    </cfRule>
  </conditionalFormatting>
  <conditionalFormatting sqref="B49:Q50 U49:U50">
    <cfRule type="expression" dxfId="198" priority="189">
      <formula>$A$49=$C$72</formula>
    </cfRule>
  </conditionalFormatting>
  <conditionalFormatting sqref="B51:Q52">
    <cfRule type="expression" dxfId="197" priority="25">
      <formula>$A$51=$C$72</formula>
    </cfRule>
  </conditionalFormatting>
  <conditionalFormatting sqref="B13:AP14">
    <cfRule type="expression" dxfId="196" priority="15">
      <formula>$A$13=$C$72</formula>
    </cfRule>
  </conditionalFormatting>
  <conditionalFormatting sqref="B15:AP16">
    <cfRule type="expression" dxfId="195" priority="14">
      <formula>$A$15=$C$72</formula>
    </cfRule>
  </conditionalFormatting>
  <conditionalFormatting sqref="B17:AP18">
    <cfRule type="expression" dxfId="194" priority="13">
      <formula>$A$17=$C$72</formula>
    </cfRule>
  </conditionalFormatting>
  <conditionalFormatting sqref="B24:AP27">
    <cfRule type="expression" dxfId="193" priority="47">
      <formula>$A$24=$C$72</formula>
    </cfRule>
  </conditionalFormatting>
  <conditionalFormatting sqref="B28:AP31">
    <cfRule type="expression" dxfId="192" priority="46">
      <formula>$A$28=$C$72</formula>
    </cfRule>
  </conditionalFormatting>
  <conditionalFormatting sqref="B32:AP35">
    <cfRule type="expression" dxfId="191" priority="45">
      <formula>$A$32=$C$72</formula>
    </cfRule>
  </conditionalFormatting>
  <conditionalFormatting sqref="E47:T48">
    <cfRule type="expression" dxfId="190" priority="18">
      <formula>$A$47=$C$70</formula>
    </cfRule>
  </conditionalFormatting>
  <conditionalFormatting sqref="E49:T50">
    <cfRule type="expression" dxfId="189" priority="17">
      <formula>$A$49=$C$70</formula>
    </cfRule>
  </conditionalFormatting>
  <conditionalFormatting sqref="E51:T52">
    <cfRule type="expression" dxfId="188" priority="16">
      <formula>$A$51=$C$70</formula>
    </cfRule>
  </conditionalFormatting>
  <conditionalFormatting sqref="E13:AP14">
    <cfRule type="expression" dxfId="187" priority="12">
      <formula>$A$13=$C$70</formula>
    </cfRule>
  </conditionalFormatting>
  <conditionalFormatting sqref="E15:AP16">
    <cfRule type="expression" dxfId="186" priority="11">
      <formula>$A$15=$C$70</formula>
    </cfRule>
  </conditionalFormatting>
  <conditionalFormatting sqref="E17:AP18">
    <cfRule type="expression" dxfId="185" priority="10">
      <formula>$A$17=$C$70</formula>
    </cfRule>
  </conditionalFormatting>
  <conditionalFormatting sqref="E24:AP27">
    <cfRule type="expression" dxfId="184" priority="43">
      <formula>$A$24=$C$70</formula>
    </cfRule>
  </conditionalFormatting>
  <conditionalFormatting sqref="E28:AP31">
    <cfRule type="expression" dxfId="183" priority="42">
      <formula>$A$28=$C$70</formula>
    </cfRule>
  </conditionalFormatting>
  <conditionalFormatting sqref="E32:AP35">
    <cfRule type="expression" dxfId="182" priority="41">
      <formula>$A$32=$C$70</formula>
    </cfRule>
  </conditionalFormatting>
  <conditionalFormatting sqref="F13:AP14">
    <cfRule type="expression" dxfId="181" priority="6">
      <formula>$E$13=$D$74</formula>
    </cfRule>
  </conditionalFormatting>
  <conditionalFormatting sqref="F15:AP16">
    <cfRule type="expression" dxfId="180" priority="5">
      <formula>$E$15=$D$74</formula>
    </cfRule>
  </conditionalFormatting>
  <conditionalFormatting sqref="F17:AP18">
    <cfRule type="expression" dxfId="179" priority="3">
      <formula>$E$17=$D$74</formula>
    </cfRule>
  </conditionalFormatting>
  <conditionalFormatting sqref="F24:AP25">
    <cfRule type="expression" dxfId="178" priority="40">
      <formula>$E$24=$D$74</formula>
    </cfRule>
  </conditionalFormatting>
  <conditionalFormatting sqref="F26:AP27">
    <cfRule type="expression" dxfId="177" priority="39">
      <formula>$E$26=$D$75</formula>
    </cfRule>
  </conditionalFormatting>
  <conditionalFormatting sqref="F28:AP29">
    <cfRule type="expression" dxfId="176" priority="38">
      <formula>$E$28=$D$74</formula>
    </cfRule>
  </conditionalFormatting>
  <conditionalFormatting sqref="F30:AP31">
    <cfRule type="expression" dxfId="175" priority="37">
      <formula>$E$30=$D$75</formula>
    </cfRule>
  </conditionalFormatting>
  <conditionalFormatting sqref="F32:AP33">
    <cfRule type="expression" dxfId="174" priority="36">
      <formula>$E$32=$D$74</formula>
    </cfRule>
  </conditionalFormatting>
  <conditionalFormatting sqref="F34:AP35">
    <cfRule type="expression" dxfId="173" priority="35">
      <formula>$E$34=$D$75</formula>
    </cfRule>
  </conditionalFormatting>
  <conditionalFormatting sqref="G9:AP9">
    <cfRule type="expression" dxfId="172" priority="1">
      <formula>$A$9=""</formula>
    </cfRule>
  </conditionalFormatting>
  <conditionalFormatting sqref="R47:T48">
    <cfRule type="expression" dxfId="171" priority="24">
      <formula>$A$47=$C$72</formula>
    </cfRule>
  </conditionalFormatting>
  <conditionalFormatting sqref="R49:T50">
    <cfRule type="expression" dxfId="170" priority="23">
      <formula>$A$49=$C$72</formula>
    </cfRule>
  </conditionalFormatting>
  <conditionalFormatting sqref="R51:T52">
    <cfRule type="expression" dxfId="169" priority="22">
      <formula>$A$51=$C$72</formula>
    </cfRule>
  </conditionalFormatting>
  <conditionalFormatting sqref="U49:U50">
    <cfRule type="expression" dxfId="168" priority="188">
      <formula>$A$49=$C$72</formula>
    </cfRule>
  </conditionalFormatting>
  <conditionalFormatting sqref="AA14">
    <cfRule type="expression" dxfId="167" priority="9">
      <formula>$Y$13=$C$77</formula>
    </cfRule>
  </conditionalFormatting>
  <conditionalFormatting sqref="AA16">
    <cfRule type="expression" dxfId="166" priority="8">
      <formula>$Y$15=$C$77</formula>
    </cfRule>
  </conditionalFormatting>
  <conditionalFormatting sqref="AA18">
    <cfRule type="expression" dxfId="165" priority="7">
      <formula>$Y$17=$C$77</formula>
    </cfRule>
  </conditionalFormatting>
  <conditionalFormatting sqref="AA25">
    <cfRule type="expression" dxfId="164" priority="34">
      <formula>$Y$24=$C$77</formula>
    </cfRule>
  </conditionalFormatting>
  <conditionalFormatting sqref="AA27">
    <cfRule type="expression" dxfId="163" priority="33">
      <formula>$Y$26=$C$77</formula>
    </cfRule>
  </conditionalFormatting>
  <conditionalFormatting sqref="AA29">
    <cfRule type="expression" dxfId="162" priority="32">
      <formula>$Y$28=$C$77</formula>
    </cfRule>
  </conditionalFormatting>
  <conditionalFormatting sqref="AA31">
    <cfRule type="expression" dxfId="161" priority="31">
      <formula>$Y$30=$C$77</formula>
    </cfRule>
  </conditionalFormatting>
  <conditionalFormatting sqref="AA33">
    <cfRule type="expression" dxfId="160" priority="30">
      <formula>$Y$32=$C$77</formula>
    </cfRule>
  </conditionalFormatting>
  <conditionalFormatting sqref="AA35">
    <cfRule type="expression" dxfId="159" priority="29">
      <formula>$Y$34=$C$77</formula>
    </cfRule>
  </conditionalFormatting>
  <dataValidations count="10">
    <dataValidation type="list" allowBlank="1" showInputMessage="1" showErrorMessage="1" sqref="Y13:AB13 Y15:AB15 Y17:AB17 Y24:AB24 Y26:AB26 Y28:AB28 Y30:AB30 Y34:AB34 Y32:AB32" xr:uid="{CF422914-6A83-4F42-9596-1DB065AAF6DC}">
      <formula1>$C$77:$C$78</formula1>
    </dataValidation>
    <dataValidation type="list" allowBlank="1" showInputMessage="1" showErrorMessage="1" sqref="AC13:AE18" xr:uid="{E9F729B1-612D-4675-AD6A-D13247005693}">
      <formula1>$C$87:$C$89</formula1>
    </dataValidation>
    <dataValidation type="list" allowBlank="1" showInputMessage="1" showErrorMessage="1" sqref="AC24:AG35" xr:uid="{31E9E9A4-D837-49A8-B4FF-2801519CC819}">
      <formula1>$C$80:$C$85</formula1>
    </dataValidation>
    <dataValidation type="list" allowBlank="1" showInputMessage="1" showErrorMessage="1" sqref="AH24:AK35" xr:uid="{56DBA38F-A0AF-4927-A2AD-0C79023E9B72}">
      <formula1>$C$87:$C$91</formula1>
    </dataValidation>
    <dataValidation type="list" allowBlank="1" showInputMessage="1" showErrorMessage="1" sqref="A13:A18" xr:uid="{C895452D-7C80-4A39-9EF0-0392754CAC85}">
      <formula1>$C$69:$C$72</formula1>
    </dataValidation>
    <dataValidation type="list" allowBlank="1" showInputMessage="1" showErrorMessage="1" sqref="B7" xr:uid="{F116B18A-6F33-4A5E-B7A6-3ADE71282032}">
      <formula1>$C$63:$C$64</formula1>
    </dataValidation>
    <dataValidation type="list" allowBlank="1" showInputMessage="1" showErrorMessage="1" sqref="E13:E18 E32:E33 E28:E29 E24:E25" xr:uid="{E54FCE4C-8D01-4FCA-8DB6-562917CA3C89}">
      <formula1>$C$74:$D$74</formula1>
    </dataValidation>
    <dataValidation type="list" allowBlank="1" showInputMessage="1" showErrorMessage="1" sqref="E26:E27 E34:E35 E30:E31" xr:uid="{BF334E15-81FE-4BFF-9F14-4712211ECAE9}">
      <formula1>$C$75:$D$75</formula1>
    </dataValidation>
    <dataValidation type="list" allowBlank="1" showInputMessage="1" showErrorMessage="1" sqref="E41" xr:uid="{5E24DB80-D17C-479E-A128-ED055F6CFF51}">
      <formula1>$C$93:$C$94</formula1>
    </dataValidation>
    <dataValidation type="list" allowBlank="1" showInputMessage="1" showErrorMessage="1" prompt="（空白）を選択した場合は、当該項目は「非表示」となります。" sqref="A9:F9" xr:uid="{6545B2C7-DD79-44F6-AC96-BCF6E8283979}">
      <formula1>$B$66:$D$66</formula1>
    </dataValidation>
  </dataValidations>
  <pageMargins left="0.70866141732283472" right="0.70866141732283472" top="0.94488188976377963" bottom="0.55118110236220474" header="0.51181102362204722" footer="0.31496062992125984"/>
  <pageSetup paperSize="9" scale="71"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5B8683-F5B6-4CBF-A876-4D4EB24B3CB1}">
  <sheetPr>
    <tabColor rgb="FFFF0000"/>
  </sheetPr>
  <dimension ref="A1:T214"/>
  <sheetViews>
    <sheetView showZeros="0" view="pageBreakPreview" zoomScale="90" zoomScaleNormal="80" zoomScaleSheetLayoutView="90" workbookViewId="0">
      <selection activeCell="A2" sqref="A2:R2"/>
    </sheetView>
  </sheetViews>
  <sheetFormatPr defaultColWidth="9" defaultRowHeight="13.5" x14ac:dyDescent="0.15"/>
  <cols>
    <col min="1" max="1" width="2.25" style="5" customWidth="1"/>
    <col min="2" max="2" width="6.625" style="5" customWidth="1"/>
    <col min="3" max="3" width="18.625" style="5" customWidth="1"/>
    <col min="4" max="4" width="6.625" style="5" customWidth="1"/>
    <col min="5" max="5" width="2.125" style="5" customWidth="1"/>
    <col min="6" max="6" width="9.625" style="5" customWidth="1"/>
    <col min="7" max="7" width="21.625" style="5" customWidth="1"/>
    <col min="8" max="8" width="15.625" style="5" customWidth="1"/>
    <col min="9" max="9" width="9.625" style="5" customWidth="1"/>
    <col min="10" max="10" width="6.625" style="5" customWidth="1"/>
    <col min="11" max="11" width="18.625" style="5" customWidth="1"/>
    <col min="12" max="12" width="9.625" style="5" customWidth="1"/>
    <col min="13" max="13" width="6.625" style="5" customWidth="1"/>
    <col min="14" max="14" width="3.625" style="5" customWidth="1"/>
    <col min="15" max="15" width="12.625" style="5" customWidth="1"/>
    <col min="16" max="16" width="9.625" style="5" customWidth="1"/>
    <col min="17" max="17" width="12.625" style="5" customWidth="1"/>
    <col min="18" max="18" width="9.625" style="5" customWidth="1"/>
    <col min="19" max="19" width="3.625" style="5" customWidth="1"/>
    <col min="20" max="20" width="0" style="5" hidden="1" customWidth="1"/>
    <col min="21" max="16384" width="9" style="5"/>
  </cols>
  <sheetData>
    <row r="1" spans="1:20" ht="15" customHeight="1" x14ac:dyDescent="0.15">
      <c r="O1" s="224"/>
      <c r="P1" s="1050" t="s">
        <v>466</v>
      </c>
      <c r="Q1" s="1050"/>
      <c r="R1" s="1050"/>
    </row>
    <row r="2" spans="1:20" ht="21" customHeight="1" x14ac:dyDescent="0.15">
      <c r="A2" s="917" t="s">
        <v>298</v>
      </c>
      <c r="B2" s="917"/>
      <c r="C2" s="917"/>
      <c r="D2" s="917"/>
      <c r="E2" s="917"/>
      <c r="F2" s="917"/>
      <c r="G2" s="917"/>
      <c r="H2" s="917"/>
      <c r="I2" s="917"/>
      <c r="J2" s="917"/>
      <c r="K2" s="917"/>
      <c r="L2" s="917"/>
      <c r="M2" s="917"/>
      <c r="N2" s="917"/>
      <c r="O2" s="917"/>
      <c r="P2" s="917"/>
      <c r="Q2" s="917"/>
      <c r="R2" s="917"/>
    </row>
    <row r="3" spans="1:20" ht="15" customHeight="1" x14ac:dyDescent="0.15">
      <c r="L3" s="920" t="s">
        <v>415</v>
      </c>
      <c r="M3" s="920"/>
      <c r="N3" s="131" t="s">
        <v>369</v>
      </c>
      <c r="O3" s="918">
        <f>様式３!Y3</f>
        <v>0</v>
      </c>
      <c r="P3" s="918"/>
      <c r="Q3" s="918"/>
      <c r="R3" s="918"/>
    </row>
    <row r="4" spans="1:20" ht="15" customHeight="1" x14ac:dyDescent="0.15">
      <c r="L4" s="920" t="s">
        <v>388</v>
      </c>
      <c r="M4" s="920"/>
      <c r="N4" s="131" t="s">
        <v>369</v>
      </c>
      <c r="O4" s="919" t="str">
        <f>様式３!Y4</f>
        <v>播但連絡道路　道路維持修繕工事（橋梁耐震補強修繕工事（第７・６高架橋））</v>
      </c>
      <c r="P4" s="919"/>
      <c r="Q4" s="919"/>
      <c r="R4" s="919"/>
    </row>
    <row r="5" spans="1:20" ht="21" customHeight="1" x14ac:dyDescent="0.15">
      <c r="A5" s="908" t="s">
        <v>426</v>
      </c>
      <c r="B5" s="908"/>
      <c r="C5" s="908"/>
      <c r="D5" s="908"/>
      <c r="E5" s="908"/>
      <c r="F5" s="908"/>
      <c r="G5" s="908"/>
      <c r="H5" s="153"/>
      <c r="I5" s="146"/>
      <c r="J5" s="146"/>
    </row>
    <row r="6" spans="1:20" ht="3" customHeight="1" x14ac:dyDescent="0.15">
      <c r="A6" s="153"/>
      <c r="B6" s="153"/>
      <c r="C6" s="153"/>
      <c r="D6" s="153"/>
      <c r="E6" s="153"/>
      <c r="F6" s="153"/>
      <c r="G6" s="146"/>
      <c r="H6" s="146"/>
      <c r="I6" s="146"/>
      <c r="J6" s="146"/>
    </row>
    <row r="7" spans="1:20" ht="15" customHeight="1" x14ac:dyDescent="0.15">
      <c r="A7" s="1098" t="s">
        <v>404</v>
      </c>
      <c r="B7" s="1099"/>
      <c r="C7" s="1099"/>
      <c r="D7" s="1099"/>
      <c r="E7" s="1099"/>
      <c r="F7" s="1099"/>
      <c r="G7" s="1099"/>
      <c r="H7" s="1099"/>
      <c r="I7" s="1102" t="str">
        <f>IF(A7=B49,K49,IF(A7=B50,K50,""))</f>
        <v>　注）下記の事項（■専任補助者の配置を含む）の記載は不要。</v>
      </c>
      <c r="J7" s="1103"/>
      <c r="K7" s="1103"/>
      <c r="L7" s="1103"/>
      <c r="M7" s="1103"/>
      <c r="N7" s="1103"/>
      <c r="O7" s="1103"/>
      <c r="P7" s="1103"/>
      <c r="Q7" s="1103"/>
      <c r="R7" s="1104"/>
    </row>
    <row r="8" spans="1:20" ht="15" customHeight="1" x14ac:dyDescent="0.15">
      <c r="A8" s="1100"/>
      <c r="B8" s="1101"/>
      <c r="C8" s="1101"/>
      <c r="D8" s="1101"/>
      <c r="E8" s="1101"/>
      <c r="F8" s="1101"/>
      <c r="G8" s="1101"/>
      <c r="H8" s="1101"/>
      <c r="I8" s="1105" t="str">
        <f>IF(A7=B49,IF(A25=B54,K52,""),"")</f>
        <v/>
      </c>
      <c r="J8" s="1106"/>
      <c r="K8" s="1106"/>
      <c r="L8" s="1106"/>
      <c r="M8" s="1106"/>
      <c r="N8" s="1106"/>
      <c r="O8" s="1106"/>
      <c r="P8" s="1106"/>
      <c r="Q8" s="1106"/>
      <c r="R8" s="1107"/>
    </row>
    <row r="10" spans="1:20" ht="15" customHeight="1" x14ac:dyDescent="0.15">
      <c r="A10" s="163"/>
      <c r="B10" s="881" t="s">
        <v>674</v>
      </c>
      <c r="C10" s="881"/>
      <c r="D10" s="164"/>
      <c r="E10" s="165"/>
      <c r="F10" s="877" t="s">
        <v>7</v>
      </c>
      <c r="G10" s="881"/>
      <c r="H10" s="881"/>
      <c r="I10" s="881"/>
      <c r="J10" s="881"/>
      <c r="K10" s="878"/>
      <c r="L10" s="877" t="s">
        <v>414</v>
      </c>
      <c r="M10" s="881"/>
      <c r="N10" s="881"/>
      <c r="O10" s="881"/>
      <c r="P10" s="881"/>
      <c r="Q10" s="881"/>
      <c r="R10" s="878"/>
      <c r="T10" s="913" t="s">
        <v>677</v>
      </c>
    </row>
    <row r="11" spans="1:20" ht="15" customHeight="1" x14ac:dyDescent="0.15">
      <c r="A11" s="205"/>
      <c r="B11" s="1001" t="s">
        <v>675</v>
      </c>
      <c r="C11" s="1001"/>
      <c r="D11" s="131"/>
      <c r="E11" s="206"/>
      <c r="F11" s="1108"/>
      <c r="G11" s="1001"/>
      <c r="H11" s="1001"/>
      <c r="I11" s="1001"/>
      <c r="J11" s="1001"/>
      <c r="K11" s="1109"/>
      <c r="L11" s="1108"/>
      <c r="M11" s="1001"/>
      <c r="N11" s="1001"/>
      <c r="O11" s="1001"/>
      <c r="P11" s="1001"/>
      <c r="Q11" s="1001"/>
      <c r="R11" s="1109"/>
      <c r="T11" s="965"/>
    </row>
    <row r="12" spans="1:20" ht="15" customHeight="1" x14ac:dyDescent="0.15">
      <c r="A12" s="149" t="s">
        <v>386</v>
      </c>
      <c r="B12" s="768" t="s">
        <v>365</v>
      </c>
      <c r="C12" s="768"/>
      <c r="D12" s="148"/>
      <c r="E12" s="178" t="s">
        <v>387</v>
      </c>
      <c r="F12" s="1074" t="s">
        <v>410</v>
      </c>
      <c r="G12" s="1075"/>
      <c r="H12" s="1075" t="s">
        <v>408</v>
      </c>
      <c r="I12" s="1075"/>
      <c r="J12" s="1075" t="s">
        <v>409</v>
      </c>
      <c r="K12" s="1076"/>
      <c r="L12" s="879"/>
      <c r="M12" s="768"/>
      <c r="N12" s="768"/>
      <c r="O12" s="768"/>
      <c r="P12" s="768"/>
      <c r="Q12" s="768"/>
      <c r="R12" s="880"/>
      <c r="T12" s="914"/>
    </row>
    <row r="13" spans="1:20" ht="15" customHeight="1" x14ac:dyDescent="0.15">
      <c r="A13" s="140"/>
      <c r="B13" s="763" t="s">
        <v>11</v>
      </c>
      <c r="C13" s="763"/>
      <c r="D13" s="139"/>
      <c r="E13" s="147"/>
      <c r="F13" s="1068"/>
      <c r="G13" s="1054"/>
      <c r="H13" s="1061"/>
      <c r="I13" s="1061"/>
      <c r="J13" s="1054"/>
      <c r="K13" s="1055"/>
      <c r="L13" s="795"/>
      <c r="M13" s="796"/>
      <c r="N13" s="796"/>
      <c r="O13" s="796"/>
      <c r="P13" s="796"/>
      <c r="Q13" s="796"/>
      <c r="R13" s="797"/>
      <c r="T13" s="151"/>
    </row>
    <row r="14" spans="1:20" ht="15" customHeight="1" x14ac:dyDescent="0.15">
      <c r="A14" s="140"/>
      <c r="B14" s="796"/>
      <c r="C14" s="796"/>
      <c r="D14" s="179"/>
      <c r="E14" s="147"/>
      <c r="F14" s="1071"/>
      <c r="G14" s="1059"/>
      <c r="H14" s="1056"/>
      <c r="I14" s="1056"/>
      <c r="J14" s="1059"/>
      <c r="K14" s="1060"/>
      <c r="L14" s="910"/>
      <c r="M14" s="911"/>
      <c r="N14" s="911"/>
      <c r="O14" s="911"/>
      <c r="P14" s="911"/>
      <c r="Q14" s="911"/>
      <c r="R14" s="912"/>
      <c r="T14" s="170"/>
    </row>
    <row r="15" spans="1:20" ht="15" customHeight="1" x14ac:dyDescent="0.15">
      <c r="A15" s="162" t="s">
        <v>335</v>
      </c>
      <c r="B15" s="790"/>
      <c r="C15" s="790"/>
      <c r="D15" s="354">
        <f>T15</f>
        <v>124</v>
      </c>
      <c r="E15" s="138" t="s">
        <v>323</v>
      </c>
      <c r="F15" s="1066"/>
      <c r="G15" s="1057"/>
      <c r="H15" s="1067"/>
      <c r="I15" s="1067"/>
      <c r="J15" s="1057"/>
      <c r="K15" s="1058"/>
      <c r="L15" s="789"/>
      <c r="M15" s="761"/>
      <c r="N15" s="761"/>
      <c r="O15" s="761"/>
      <c r="P15" s="761"/>
      <c r="Q15" s="761"/>
      <c r="R15" s="762"/>
      <c r="T15" s="152">
        <f>DATEDIF(B15,様式４!$Q$39,"ｙ")</f>
        <v>124</v>
      </c>
    </row>
    <row r="16" spans="1:20" ht="15" customHeight="1" x14ac:dyDescent="0.15">
      <c r="A16" s="140"/>
      <c r="B16" s="763" t="s">
        <v>11</v>
      </c>
      <c r="C16" s="763"/>
      <c r="D16" s="139"/>
      <c r="E16" s="147"/>
      <c r="F16" s="1068"/>
      <c r="G16" s="1054"/>
      <c r="H16" s="1061"/>
      <c r="I16" s="1061"/>
      <c r="J16" s="1054"/>
      <c r="K16" s="1055"/>
      <c r="L16" s="787"/>
      <c r="M16" s="767"/>
      <c r="N16" s="767"/>
      <c r="O16" s="767"/>
      <c r="P16" s="767"/>
      <c r="Q16" s="767"/>
      <c r="R16" s="788"/>
      <c r="T16" s="151"/>
    </row>
    <row r="17" spans="1:20" ht="15" customHeight="1" x14ac:dyDescent="0.15">
      <c r="A17" s="140"/>
      <c r="B17" s="796"/>
      <c r="C17" s="796"/>
      <c r="D17" s="179"/>
      <c r="E17" s="147"/>
      <c r="F17" s="1071"/>
      <c r="G17" s="1059"/>
      <c r="H17" s="1056"/>
      <c r="I17" s="1056"/>
      <c r="J17" s="1059"/>
      <c r="K17" s="1060"/>
      <c r="L17" s="795"/>
      <c r="M17" s="796"/>
      <c r="N17" s="796"/>
      <c r="O17" s="796"/>
      <c r="P17" s="796"/>
      <c r="Q17" s="796"/>
      <c r="R17" s="797"/>
      <c r="T17" s="170"/>
    </row>
    <row r="18" spans="1:20" ht="15" customHeight="1" x14ac:dyDescent="0.15">
      <c r="A18" s="162" t="s">
        <v>335</v>
      </c>
      <c r="B18" s="790"/>
      <c r="C18" s="790"/>
      <c r="D18" s="354">
        <f>T18</f>
        <v>124</v>
      </c>
      <c r="E18" s="138" t="s">
        <v>323</v>
      </c>
      <c r="F18" s="1066"/>
      <c r="G18" s="1057"/>
      <c r="H18" s="1067"/>
      <c r="I18" s="1067"/>
      <c r="J18" s="1057"/>
      <c r="K18" s="1058"/>
      <c r="L18" s="789"/>
      <c r="M18" s="761"/>
      <c r="N18" s="761"/>
      <c r="O18" s="761"/>
      <c r="P18" s="761"/>
      <c r="Q18" s="761"/>
      <c r="R18" s="762"/>
      <c r="T18" s="152">
        <f>DATEDIF(B18,様式４!$Q$39,"ｙ")</f>
        <v>124</v>
      </c>
    </row>
    <row r="19" spans="1:20" ht="15" customHeight="1" x14ac:dyDescent="0.15">
      <c r="A19" s="140"/>
      <c r="B19" s="763" t="s">
        <v>11</v>
      </c>
      <c r="C19" s="763"/>
      <c r="D19" s="139"/>
      <c r="E19" s="147"/>
      <c r="F19" s="1068"/>
      <c r="G19" s="1054"/>
      <c r="H19" s="1061"/>
      <c r="I19" s="1061"/>
      <c r="J19" s="1054"/>
      <c r="K19" s="1055"/>
      <c r="L19" s="787"/>
      <c r="M19" s="767"/>
      <c r="N19" s="767"/>
      <c r="O19" s="767"/>
      <c r="P19" s="767"/>
      <c r="Q19" s="767"/>
      <c r="R19" s="788"/>
      <c r="T19" s="151"/>
    </row>
    <row r="20" spans="1:20" ht="15" customHeight="1" x14ac:dyDescent="0.15">
      <c r="A20" s="140"/>
      <c r="B20" s="796"/>
      <c r="C20" s="796"/>
      <c r="D20" s="179"/>
      <c r="E20" s="147"/>
      <c r="F20" s="1071"/>
      <c r="G20" s="1059"/>
      <c r="H20" s="1056"/>
      <c r="I20" s="1056"/>
      <c r="J20" s="1059"/>
      <c r="K20" s="1060"/>
      <c r="L20" s="910"/>
      <c r="M20" s="911"/>
      <c r="N20" s="911"/>
      <c r="O20" s="911"/>
      <c r="P20" s="911"/>
      <c r="Q20" s="911"/>
      <c r="R20" s="912"/>
      <c r="T20" s="170"/>
    </row>
    <row r="21" spans="1:20" ht="15" customHeight="1" x14ac:dyDescent="0.15">
      <c r="A21" s="162" t="s">
        <v>386</v>
      </c>
      <c r="B21" s="790"/>
      <c r="C21" s="790"/>
      <c r="D21" s="354">
        <f>T21</f>
        <v>124</v>
      </c>
      <c r="E21" s="138" t="s">
        <v>387</v>
      </c>
      <c r="F21" s="1066"/>
      <c r="G21" s="1057"/>
      <c r="H21" s="1067"/>
      <c r="I21" s="1067"/>
      <c r="J21" s="1057"/>
      <c r="K21" s="1058"/>
      <c r="L21" s="789"/>
      <c r="M21" s="761"/>
      <c r="N21" s="761"/>
      <c r="O21" s="761"/>
      <c r="P21" s="761"/>
      <c r="Q21" s="761"/>
      <c r="R21" s="762"/>
      <c r="T21" s="152">
        <f>DATEDIF(B21,様式４!$Q$39,"ｙ")</f>
        <v>124</v>
      </c>
    </row>
    <row r="22" spans="1:20" ht="15" customHeight="1" x14ac:dyDescent="0.15">
      <c r="G22" s="131"/>
      <c r="H22" s="131"/>
    </row>
    <row r="23" spans="1:20" ht="21" customHeight="1" x14ac:dyDescent="0.15">
      <c r="A23" s="908" t="s">
        <v>424</v>
      </c>
      <c r="B23" s="908"/>
      <c r="C23" s="908"/>
      <c r="D23" s="908"/>
      <c r="E23" s="908"/>
      <c r="F23" s="908"/>
      <c r="G23" s="908"/>
      <c r="H23" s="153"/>
      <c r="I23" s="146"/>
      <c r="J23" s="146"/>
    </row>
    <row r="24" spans="1:20" ht="3" customHeight="1" x14ac:dyDescent="0.15">
      <c r="A24" s="153"/>
      <c r="B24" s="153"/>
      <c r="C24" s="153"/>
      <c r="D24" s="153"/>
      <c r="E24" s="153"/>
      <c r="F24" s="153"/>
      <c r="G24" s="146"/>
      <c r="H24" s="146"/>
      <c r="I24" s="146"/>
      <c r="J24" s="146"/>
    </row>
    <row r="25" spans="1:20" ht="15" customHeight="1" x14ac:dyDescent="0.15">
      <c r="A25" s="1092" t="str">
        <f>IF(様式４!B7=様式４!C63,B54,B55)</f>
        <v>配置予定技術者に加えて専任補助者を配置しない。</v>
      </c>
      <c r="B25" s="1093"/>
      <c r="C25" s="1093"/>
      <c r="D25" s="1093"/>
      <c r="E25" s="1093"/>
      <c r="F25" s="1093"/>
      <c r="G25" s="1093"/>
      <c r="H25" s="1094"/>
      <c r="I25" s="1089" t="str">
        <f>IF(A25=B54,K54,IF(A25=B55,K57,""))</f>
        <v>　注）下記の事項の記載は不要。</v>
      </c>
      <c r="J25" s="1090"/>
      <c r="K25" s="1090"/>
      <c r="L25" s="1090"/>
      <c r="M25" s="1090"/>
      <c r="N25" s="1090"/>
      <c r="O25" s="1090"/>
      <c r="P25" s="1090"/>
      <c r="Q25" s="1090"/>
      <c r="R25" s="1091"/>
    </row>
    <row r="26" spans="1:20" ht="15" customHeight="1" x14ac:dyDescent="0.15">
      <c r="A26" s="1095"/>
      <c r="B26" s="1096"/>
      <c r="C26" s="1096"/>
      <c r="D26" s="1096"/>
      <c r="E26" s="1096"/>
      <c r="F26" s="1096"/>
      <c r="G26" s="1096"/>
      <c r="H26" s="1097"/>
      <c r="I26" s="1077" t="str">
        <f>IF(A25=B54,K55,IF(A25=B55,"",""))</f>
        <v/>
      </c>
      <c r="J26" s="1078"/>
      <c r="K26" s="1078"/>
      <c r="L26" s="1078"/>
      <c r="M26" s="1078"/>
      <c r="N26" s="1078"/>
      <c r="O26" s="1078"/>
      <c r="P26" s="1078"/>
      <c r="Q26" s="1078"/>
      <c r="R26" s="1079"/>
    </row>
    <row r="27" spans="1:20" ht="15" customHeight="1" x14ac:dyDescent="0.15">
      <c r="A27" s="1080" t="s">
        <v>469</v>
      </c>
      <c r="B27" s="1081"/>
      <c r="C27" s="1081"/>
      <c r="D27" s="1081"/>
      <c r="E27" s="1081"/>
      <c r="F27" s="1081"/>
      <c r="G27" s="1081"/>
      <c r="H27" s="1082"/>
      <c r="I27" s="1077" t="str">
        <f>IF(A25=B54,K56,IF(A25=B55,"",""))</f>
        <v/>
      </c>
      <c r="J27" s="1078"/>
      <c r="K27" s="1078"/>
      <c r="L27" s="1078"/>
      <c r="M27" s="1078"/>
      <c r="N27" s="1078"/>
      <c r="O27" s="1078"/>
      <c r="P27" s="1078"/>
      <c r="Q27" s="1078"/>
      <c r="R27" s="1079"/>
    </row>
    <row r="28" spans="1:20" ht="15" customHeight="1" x14ac:dyDescent="0.15">
      <c r="A28" s="1083" t="s">
        <v>470</v>
      </c>
      <c r="B28" s="1084"/>
      <c r="C28" s="1084"/>
      <c r="D28" s="1084"/>
      <c r="E28" s="1084"/>
      <c r="F28" s="1084"/>
      <c r="G28" s="1084"/>
      <c r="H28" s="1085"/>
      <c r="I28" s="1086"/>
      <c r="J28" s="1087"/>
      <c r="K28" s="1087"/>
      <c r="L28" s="1087"/>
      <c r="M28" s="1087"/>
      <c r="N28" s="1087"/>
      <c r="O28" s="1087"/>
      <c r="P28" s="1087"/>
      <c r="Q28" s="1087"/>
      <c r="R28" s="1088"/>
    </row>
    <row r="29" spans="1:20" ht="15" customHeight="1" x14ac:dyDescent="0.15"/>
    <row r="30" spans="1:20" ht="15" customHeight="1" x14ac:dyDescent="0.15">
      <c r="A30" s="163"/>
      <c r="B30" s="881" t="s">
        <v>413</v>
      </c>
      <c r="C30" s="881"/>
      <c r="D30" s="164"/>
      <c r="E30" s="165"/>
      <c r="F30" s="877" t="s">
        <v>7</v>
      </c>
      <c r="G30" s="881"/>
      <c r="H30" s="881"/>
      <c r="I30" s="881"/>
      <c r="J30" s="881"/>
      <c r="K30" s="878"/>
      <c r="L30" s="877" t="s">
        <v>414</v>
      </c>
      <c r="M30" s="881"/>
      <c r="N30" s="881"/>
      <c r="O30" s="881"/>
      <c r="P30" s="881"/>
      <c r="Q30" s="881"/>
      <c r="R30" s="878"/>
      <c r="T30" s="921" t="s">
        <v>543</v>
      </c>
    </row>
    <row r="31" spans="1:20" ht="15" customHeight="1" x14ac:dyDescent="0.15">
      <c r="A31" s="149" t="s">
        <v>386</v>
      </c>
      <c r="B31" s="768" t="s">
        <v>385</v>
      </c>
      <c r="C31" s="768"/>
      <c r="D31" s="148"/>
      <c r="E31" s="178" t="s">
        <v>387</v>
      </c>
      <c r="F31" s="1074" t="s">
        <v>410</v>
      </c>
      <c r="G31" s="1075"/>
      <c r="H31" s="1075" t="s">
        <v>408</v>
      </c>
      <c r="I31" s="1075"/>
      <c r="J31" s="1075" t="s">
        <v>409</v>
      </c>
      <c r="K31" s="1076"/>
      <c r="L31" s="879"/>
      <c r="M31" s="768"/>
      <c r="N31" s="768"/>
      <c r="O31" s="768"/>
      <c r="P31" s="768"/>
      <c r="Q31" s="768"/>
      <c r="R31" s="880"/>
      <c r="T31" s="921"/>
    </row>
    <row r="32" spans="1:20" ht="15" customHeight="1" x14ac:dyDescent="0.15">
      <c r="A32" s="150"/>
      <c r="B32" s="1072" t="str">
        <f>IF($A$25=$B$54,様式４!C13,"")</f>
        <v/>
      </c>
      <c r="C32" s="1072"/>
      <c r="D32" s="417"/>
      <c r="E32" s="158"/>
      <c r="F32" s="1068"/>
      <c r="G32" s="1054"/>
      <c r="H32" s="1061"/>
      <c r="I32" s="1061"/>
      <c r="J32" s="1054"/>
      <c r="K32" s="1055"/>
      <c r="L32" s="1053"/>
      <c r="M32" s="1053"/>
      <c r="N32" s="1053"/>
      <c r="O32" s="1053"/>
      <c r="P32" s="1053"/>
      <c r="Q32" s="1053"/>
      <c r="R32" s="1053"/>
      <c r="T32" s="913" t="str">
        <f>様式４!A13</f>
        <v>○</v>
      </c>
    </row>
    <row r="33" spans="1:20" ht="15" customHeight="1" x14ac:dyDescent="0.15">
      <c r="A33" s="140" t="s">
        <v>335</v>
      </c>
      <c r="B33" s="1073" t="str">
        <f>IF($A$25=$B$54,様式４!C14,"")</f>
        <v/>
      </c>
      <c r="C33" s="1073"/>
      <c r="D33" s="166"/>
      <c r="E33" s="147" t="s">
        <v>323</v>
      </c>
      <c r="F33" s="1071"/>
      <c r="G33" s="1059"/>
      <c r="H33" s="1056"/>
      <c r="I33" s="1056"/>
      <c r="J33" s="1059"/>
      <c r="K33" s="1060"/>
      <c r="L33" s="1062"/>
      <c r="M33" s="1062"/>
      <c r="N33" s="1062"/>
      <c r="O33" s="1062"/>
      <c r="P33" s="1062"/>
      <c r="Q33" s="1062"/>
      <c r="R33" s="1062"/>
      <c r="T33" s="965"/>
    </row>
    <row r="34" spans="1:20" ht="15" customHeight="1" x14ac:dyDescent="0.15">
      <c r="A34" s="162"/>
      <c r="B34" s="1065" t="str">
        <f>IF(T32=様式４!$C$70,様式４!$C$70,"")</f>
        <v/>
      </c>
      <c r="C34" s="1065"/>
      <c r="D34" s="413"/>
      <c r="E34" s="138"/>
      <c r="F34" s="1066"/>
      <c r="G34" s="1057"/>
      <c r="H34" s="1067"/>
      <c r="I34" s="1067"/>
      <c r="J34" s="1057"/>
      <c r="K34" s="1058"/>
      <c r="L34" s="789"/>
      <c r="M34" s="761"/>
      <c r="N34" s="761"/>
      <c r="O34" s="761"/>
      <c r="P34" s="761"/>
      <c r="Q34" s="761"/>
      <c r="R34" s="762"/>
      <c r="T34" s="914"/>
    </row>
    <row r="35" spans="1:20" ht="15" customHeight="1" x14ac:dyDescent="0.15">
      <c r="A35" s="150"/>
      <c r="B35" s="1069" t="str">
        <f>IF($A$25=$B$54,様式４!C15,"")</f>
        <v/>
      </c>
      <c r="C35" s="1070"/>
      <c r="D35" s="417"/>
      <c r="E35" s="158"/>
      <c r="F35" s="1068"/>
      <c r="G35" s="1054"/>
      <c r="H35" s="1061"/>
      <c r="I35" s="1061"/>
      <c r="J35" s="1054"/>
      <c r="K35" s="1055"/>
      <c r="L35" s="1053"/>
      <c r="M35" s="1053"/>
      <c r="N35" s="1053"/>
      <c r="O35" s="1053"/>
      <c r="P35" s="1053"/>
      <c r="Q35" s="1053"/>
      <c r="R35" s="1053"/>
      <c r="T35" s="913" t="str">
        <f>様式４!A15</f>
        <v>該当
なし</v>
      </c>
    </row>
    <row r="36" spans="1:20" ht="15" customHeight="1" x14ac:dyDescent="0.15">
      <c r="A36" s="140" t="s">
        <v>335</v>
      </c>
      <c r="B36" s="1063" t="str">
        <f>IF($A$25=$B$54,様式４!C16,"")</f>
        <v/>
      </c>
      <c r="C36" s="1064"/>
      <c r="D36" s="166"/>
      <c r="E36" s="147" t="s">
        <v>323</v>
      </c>
      <c r="F36" s="1071"/>
      <c r="G36" s="1059"/>
      <c r="H36" s="1056"/>
      <c r="I36" s="1056"/>
      <c r="J36" s="1059"/>
      <c r="K36" s="1060"/>
      <c r="L36" s="1062"/>
      <c r="M36" s="1062"/>
      <c r="N36" s="1062"/>
      <c r="O36" s="1062"/>
      <c r="P36" s="1062"/>
      <c r="Q36" s="1062"/>
      <c r="R36" s="1062"/>
      <c r="T36" s="965"/>
    </row>
    <row r="37" spans="1:20" ht="15" customHeight="1" x14ac:dyDescent="0.15">
      <c r="A37" s="162"/>
      <c r="B37" s="1065" t="str">
        <f>IF(T35=様式４!$C$70,様式４!$C$70,"")</f>
        <v/>
      </c>
      <c r="C37" s="1065"/>
      <c r="D37" s="413"/>
      <c r="E37" s="138"/>
      <c r="F37" s="1066"/>
      <c r="G37" s="1057"/>
      <c r="H37" s="1067"/>
      <c r="I37" s="1067"/>
      <c r="J37" s="1057"/>
      <c r="K37" s="1058"/>
      <c r="L37" s="789"/>
      <c r="M37" s="761"/>
      <c r="N37" s="761"/>
      <c r="O37" s="761"/>
      <c r="P37" s="761"/>
      <c r="Q37" s="761"/>
      <c r="R37" s="762"/>
      <c r="T37" s="914"/>
    </row>
    <row r="38" spans="1:20" ht="15" customHeight="1" x14ac:dyDescent="0.15">
      <c r="A38" s="150"/>
      <c r="B38" s="1069" t="str">
        <f>IF($A$25=$B$54,様式４!C17,"")</f>
        <v/>
      </c>
      <c r="C38" s="1070"/>
      <c r="D38" s="417"/>
      <c r="E38" s="158"/>
      <c r="F38" s="1068"/>
      <c r="G38" s="1054"/>
      <c r="H38" s="1061"/>
      <c r="I38" s="1061"/>
      <c r="J38" s="1054"/>
      <c r="K38" s="1055"/>
      <c r="L38" s="1053"/>
      <c r="M38" s="1053"/>
      <c r="N38" s="1053"/>
      <c r="O38" s="1053"/>
      <c r="P38" s="1053"/>
      <c r="Q38" s="1053"/>
      <c r="R38" s="1053"/>
      <c r="T38" s="913" t="str">
        <f>様式４!A17</f>
        <v>該当
なし</v>
      </c>
    </row>
    <row r="39" spans="1:20" ht="15" customHeight="1" x14ac:dyDescent="0.15">
      <c r="A39" s="140" t="s">
        <v>386</v>
      </c>
      <c r="B39" s="1063" t="str">
        <f>IF($A$25=$B$54,様式４!C18,"")</f>
        <v/>
      </c>
      <c r="C39" s="1064"/>
      <c r="D39" s="166"/>
      <c r="E39" s="147" t="s">
        <v>387</v>
      </c>
      <c r="F39" s="1071"/>
      <c r="G39" s="1059"/>
      <c r="H39" s="1056"/>
      <c r="I39" s="1056"/>
      <c r="J39" s="1059"/>
      <c r="K39" s="1060"/>
      <c r="L39" s="1062"/>
      <c r="M39" s="1062"/>
      <c r="N39" s="1062"/>
      <c r="O39" s="1062"/>
      <c r="P39" s="1062"/>
      <c r="Q39" s="1062"/>
      <c r="R39" s="1062"/>
      <c r="T39" s="965"/>
    </row>
    <row r="40" spans="1:20" ht="15" customHeight="1" x14ac:dyDescent="0.15">
      <c r="A40" s="162"/>
      <c r="B40" s="1065" t="str">
        <f>IF(T38=様式４!$C$70,様式４!$C$70,"")</f>
        <v/>
      </c>
      <c r="C40" s="1065"/>
      <c r="D40" s="413"/>
      <c r="E40" s="138"/>
      <c r="F40" s="1066"/>
      <c r="G40" s="1057"/>
      <c r="H40" s="1067"/>
      <c r="I40" s="1067"/>
      <c r="J40" s="1057"/>
      <c r="K40" s="1058"/>
      <c r="L40" s="789"/>
      <c r="M40" s="761"/>
      <c r="N40" s="761"/>
      <c r="O40" s="761"/>
      <c r="P40" s="761"/>
      <c r="Q40" s="761"/>
      <c r="R40" s="762"/>
      <c r="T40" s="914"/>
    </row>
    <row r="41" spans="1:20" ht="15" customHeight="1" thickBot="1" x14ac:dyDescent="0.2"/>
    <row r="42" spans="1:20" ht="15" customHeight="1" thickTop="1" x14ac:dyDescent="0.15">
      <c r="A42" s="131"/>
      <c r="B42" s="898" t="s">
        <v>436</v>
      </c>
      <c r="C42" s="899"/>
      <c r="D42" s="218"/>
      <c r="E42" s="216"/>
      <c r="F42" s="217"/>
      <c r="G42" s="217"/>
      <c r="H42" s="217"/>
      <c r="I42" s="217"/>
      <c r="J42" s="276"/>
      <c r="K42" s="276"/>
      <c r="L42" s="276"/>
      <c r="M42" s="276"/>
      <c r="N42" s="276"/>
      <c r="O42" s="276"/>
      <c r="P42" s="276"/>
      <c r="Q42" s="276"/>
      <c r="R42" s="277"/>
    </row>
    <row r="43" spans="1:20" ht="15" customHeight="1" x14ac:dyDescent="0.15">
      <c r="A43" s="131"/>
      <c r="B43" s="457" t="s">
        <v>517</v>
      </c>
      <c r="C43" s="733" t="s">
        <v>683</v>
      </c>
      <c r="D43" s="733"/>
      <c r="E43" s="733"/>
      <c r="F43" s="733"/>
      <c r="G43" s="733"/>
      <c r="H43" s="733"/>
      <c r="I43" s="733"/>
      <c r="J43" s="733"/>
      <c r="K43" s="733"/>
      <c r="L43" s="733"/>
      <c r="M43" s="733"/>
      <c r="N43" s="733"/>
      <c r="O43" s="733"/>
      <c r="P43" s="733"/>
      <c r="Q43" s="733"/>
      <c r="R43" s="734"/>
    </row>
    <row r="44" spans="1:20" ht="15" customHeight="1" x14ac:dyDescent="0.15">
      <c r="A44" s="131"/>
      <c r="B44" s="456"/>
      <c r="C44" s="733" t="s">
        <v>682</v>
      </c>
      <c r="D44" s="733"/>
      <c r="E44" s="733"/>
      <c r="F44" s="733"/>
      <c r="G44" s="733"/>
      <c r="H44" s="733"/>
      <c r="I44" s="733"/>
      <c r="J44" s="733"/>
      <c r="K44" s="733"/>
      <c r="L44" s="733"/>
      <c r="M44" s="733"/>
      <c r="N44" s="733"/>
      <c r="O44" s="733"/>
      <c r="P44" s="733"/>
      <c r="Q44" s="733"/>
      <c r="R44" s="355"/>
    </row>
    <row r="45" spans="1:20" ht="15" customHeight="1" x14ac:dyDescent="0.15">
      <c r="A45" s="131"/>
      <c r="B45" s="457" t="s">
        <v>681</v>
      </c>
      <c r="C45" s="733" t="s">
        <v>684</v>
      </c>
      <c r="D45" s="733"/>
      <c r="E45" s="733"/>
      <c r="F45" s="733"/>
      <c r="G45" s="733"/>
      <c r="H45" s="733"/>
      <c r="I45" s="733"/>
      <c r="J45" s="733"/>
      <c r="K45" s="733"/>
      <c r="L45" s="733"/>
      <c r="M45" s="733"/>
      <c r="N45" s="733"/>
      <c r="O45" s="733"/>
      <c r="P45" s="733"/>
      <c r="Q45" s="733"/>
      <c r="R45" s="355"/>
    </row>
    <row r="46" spans="1:20" ht="15" customHeight="1" thickBot="1" x14ac:dyDescent="0.2">
      <c r="A46" s="131"/>
      <c r="B46" s="458" t="s">
        <v>533</v>
      </c>
      <c r="C46" s="735" t="s">
        <v>587</v>
      </c>
      <c r="D46" s="735"/>
      <c r="E46" s="735"/>
      <c r="F46" s="735"/>
      <c r="G46" s="735"/>
      <c r="H46" s="735"/>
      <c r="I46" s="735"/>
      <c r="J46" s="735"/>
      <c r="K46" s="735"/>
      <c r="L46" s="735"/>
      <c r="M46" s="735"/>
      <c r="N46" s="735"/>
      <c r="O46" s="735"/>
      <c r="P46" s="735"/>
      <c r="Q46" s="353"/>
      <c r="R46" s="255"/>
    </row>
    <row r="47" spans="1:20" s="4" customFormat="1" ht="15" customHeight="1" thickTop="1" x14ac:dyDescent="0.15">
      <c r="B47" s="275"/>
      <c r="C47" s="733"/>
      <c r="D47" s="733"/>
      <c r="E47" s="733"/>
      <c r="F47" s="733"/>
      <c r="G47" s="733"/>
      <c r="H47" s="733"/>
      <c r="I47" s="733"/>
      <c r="J47" s="733"/>
      <c r="K47" s="733"/>
      <c r="L47" s="733"/>
      <c r="M47" s="208"/>
      <c r="N47" s="208"/>
      <c r="O47" s="208"/>
      <c r="P47" s="208"/>
      <c r="Q47" s="208"/>
      <c r="R47" s="208"/>
    </row>
    <row r="48" spans="1:20" s="4" customFormat="1" ht="15" customHeight="1" x14ac:dyDescent="0.15"/>
    <row r="49" spans="2:11" s="4" customFormat="1" ht="15" customHeight="1" x14ac:dyDescent="0.15">
      <c r="B49" s="4" t="s">
        <v>561</v>
      </c>
      <c r="K49" s="4" t="s">
        <v>649</v>
      </c>
    </row>
    <row r="50" spans="2:11" s="4" customFormat="1" ht="15" customHeight="1" x14ac:dyDescent="0.15">
      <c r="B50" s="4" t="s">
        <v>404</v>
      </c>
      <c r="K50" s="4" t="s">
        <v>651</v>
      </c>
    </row>
    <row r="51" spans="2:11" s="4" customFormat="1" ht="15" customHeight="1" x14ac:dyDescent="0.15">
      <c r="K51" s="4" t="s">
        <v>729</v>
      </c>
    </row>
    <row r="52" spans="2:11" s="4" customFormat="1" ht="15" customHeight="1" x14ac:dyDescent="0.15">
      <c r="K52" s="4" t="s">
        <v>650</v>
      </c>
    </row>
    <row r="53" spans="2:11" s="4" customFormat="1" ht="15" customHeight="1" x14ac:dyDescent="0.15"/>
    <row r="54" spans="2:11" s="4" customFormat="1" ht="15" customHeight="1" x14ac:dyDescent="0.15">
      <c r="B54" s="4" t="s">
        <v>412</v>
      </c>
      <c r="K54" s="4" t="s">
        <v>405</v>
      </c>
    </row>
    <row r="55" spans="2:11" s="4" customFormat="1" ht="15" customHeight="1" x14ac:dyDescent="0.15">
      <c r="B55" s="4" t="s">
        <v>411</v>
      </c>
      <c r="K55" s="4" t="s">
        <v>730</v>
      </c>
    </row>
    <row r="56" spans="2:11" s="4" customFormat="1" ht="15" customHeight="1" x14ac:dyDescent="0.15">
      <c r="K56" s="4" t="s">
        <v>468</v>
      </c>
    </row>
    <row r="57" spans="2:11" s="4" customFormat="1" ht="15" customHeight="1" x14ac:dyDescent="0.15">
      <c r="K57" s="4" t="s">
        <v>438</v>
      </c>
    </row>
    <row r="58" spans="2:11" s="4" customFormat="1" ht="15" customHeight="1" x14ac:dyDescent="0.15"/>
    <row r="59" spans="2:11" s="4" customFormat="1" ht="15" customHeight="1" x14ac:dyDescent="0.15"/>
    <row r="60" spans="2:11" s="4" customFormat="1" ht="15" customHeight="1" x14ac:dyDescent="0.15"/>
    <row r="61" spans="2:11" s="4" customFormat="1" ht="15" customHeight="1" x14ac:dyDescent="0.15">
      <c r="B61" s="4" t="s">
        <v>685</v>
      </c>
    </row>
    <row r="62" spans="2:11" s="4" customFormat="1" ht="15" customHeight="1" x14ac:dyDescent="0.15">
      <c r="B62" s="4" t="s">
        <v>686</v>
      </c>
    </row>
    <row r="63" spans="2:11" s="4" customFormat="1" ht="15" customHeight="1" x14ac:dyDescent="0.15">
      <c r="B63" s="4" t="s">
        <v>676</v>
      </c>
    </row>
    <row r="64" spans="2:11" s="4" customFormat="1" ht="15" customHeight="1" x14ac:dyDescent="0.15"/>
    <row r="65" s="4" customFormat="1" ht="15" customHeight="1" x14ac:dyDescent="0.15"/>
    <row r="66" s="4" customFormat="1" ht="15" customHeight="1" x14ac:dyDescent="0.15"/>
    <row r="67" s="4" customFormat="1" ht="15" customHeight="1" x14ac:dyDescent="0.15"/>
    <row r="68" s="4" customFormat="1" ht="15" customHeight="1" x14ac:dyDescent="0.15"/>
    <row r="69" s="4" customFormat="1" ht="15" customHeight="1" x14ac:dyDescent="0.15"/>
    <row r="70" s="4" customFormat="1" ht="15" customHeight="1" x14ac:dyDescent="0.15"/>
    <row r="71" s="4" customFormat="1" ht="15" customHeight="1" x14ac:dyDescent="0.15"/>
    <row r="72" s="4" customFormat="1" ht="15" customHeight="1" x14ac:dyDescent="0.15"/>
    <row r="73" s="4" customFormat="1" ht="15" customHeight="1" x14ac:dyDescent="0.15"/>
    <row r="74" s="4" customFormat="1" ht="15" customHeight="1" x14ac:dyDescent="0.15"/>
    <row r="75" s="4" customFormat="1" ht="15" customHeight="1" x14ac:dyDescent="0.15"/>
    <row r="76" s="4" customFormat="1" ht="15" customHeight="1" x14ac:dyDescent="0.15"/>
    <row r="77" s="4" customFormat="1" ht="15" customHeight="1" x14ac:dyDescent="0.15"/>
    <row r="78" s="4" customFormat="1" ht="15" customHeight="1" x14ac:dyDescent="0.15"/>
    <row r="79" s="4" customFormat="1" ht="15" customHeight="1" x14ac:dyDescent="0.15"/>
    <row r="80" s="4" customFormat="1" ht="15" customHeight="1" x14ac:dyDescent="0.15"/>
    <row r="81" s="4" customFormat="1" ht="15" customHeight="1" x14ac:dyDescent="0.15"/>
    <row r="82" s="4" customFormat="1" ht="15" customHeight="1" x14ac:dyDescent="0.15"/>
    <row r="83" s="4" customFormat="1" ht="15" customHeight="1" x14ac:dyDescent="0.15"/>
    <row r="84" s="4" customFormat="1" ht="15" customHeight="1" x14ac:dyDescent="0.15"/>
    <row r="85" s="4" customFormat="1" ht="15" customHeight="1" x14ac:dyDescent="0.15"/>
    <row r="86" s="4" customFormat="1" ht="15" customHeight="1" x14ac:dyDescent="0.15"/>
    <row r="87" s="4" customFormat="1" ht="15" customHeight="1" x14ac:dyDescent="0.15"/>
    <row r="88" s="4" customFormat="1" ht="15" customHeight="1" x14ac:dyDescent="0.15"/>
    <row r="89" s="4" customFormat="1" ht="15" customHeight="1" x14ac:dyDescent="0.15"/>
    <row r="90" s="4" customFormat="1" ht="15" customHeight="1" x14ac:dyDescent="0.15"/>
    <row r="91" s="4" customFormat="1" ht="15" customHeight="1" x14ac:dyDescent="0.15"/>
    <row r="92" s="4" customFormat="1" ht="15" customHeight="1" x14ac:dyDescent="0.15"/>
    <row r="93" s="4" customFormat="1" ht="15" customHeight="1" x14ac:dyDescent="0.15"/>
    <row r="94" s="4" customFormat="1" ht="15" customHeight="1" x14ac:dyDescent="0.15"/>
    <row r="95" s="4" customFormat="1" ht="15" customHeight="1" x14ac:dyDescent="0.15"/>
    <row r="96" s="4" customFormat="1" ht="15" customHeight="1" x14ac:dyDescent="0.15"/>
    <row r="97" s="4" customFormat="1" ht="15" customHeight="1" x14ac:dyDescent="0.15"/>
    <row r="98" s="4" customFormat="1" ht="15" customHeight="1" x14ac:dyDescent="0.15"/>
    <row r="99" s="4" customFormat="1" ht="15" customHeight="1" x14ac:dyDescent="0.15"/>
    <row r="100" s="4" customFormat="1" ht="15" customHeight="1" x14ac:dyDescent="0.15"/>
    <row r="101" s="4" customFormat="1" ht="15" customHeight="1" x14ac:dyDescent="0.15"/>
    <row r="102" s="4" customFormat="1" ht="15" customHeight="1" x14ac:dyDescent="0.15"/>
    <row r="103" s="4" customFormat="1" ht="15" customHeight="1" x14ac:dyDescent="0.15"/>
    <row r="104" s="4" customFormat="1" ht="15" customHeight="1" x14ac:dyDescent="0.15"/>
    <row r="105" s="4" customFormat="1" ht="15" customHeight="1" x14ac:dyDescent="0.15"/>
    <row r="106" s="4" customFormat="1" ht="15" customHeight="1" x14ac:dyDescent="0.15"/>
    <row r="107" s="4" customFormat="1" ht="15" customHeight="1" x14ac:dyDescent="0.15"/>
    <row r="108" s="4" customFormat="1" ht="15" customHeight="1" x14ac:dyDescent="0.15"/>
    <row r="109" s="4" customFormat="1" ht="15" customHeight="1" x14ac:dyDescent="0.15"/>
    <row r="110" s="4" customFormat="1" ht="15" customHeight="1" x14ac:dyDescent="0.15"/>
    <row r="111" s="4" customFormat="1" ht="15" customHeight="1" x14ac:dyDescent="0.15"/>
    <row r="112" s="4" customFormat="1" ht="15" customHeight="1" x14ac:dyDescent="0.15"/>
    <row r="113" s="4" customFormat="1" ht="15" customHeight="1" x14ac:dyDescent="0.15"/>
    <row r="114" s="4" customFormat="1" ht="15" customHeight="1" x14ac:dyDescent="0.15"/>
    <row r="115" s="4" customFormat="1" ht="15" customHeight="1" x14ac:dyDescent="0.15"/>
    <row r="116" s="4" customFormat="1" ht="15" customHeight="1" x14ac:dyDescent="0.15"/>
    <row r="117" s="4" customFormat="1" ht="15" customHeight="1" x14ac:dyDescent="0.15"/>
    <row r="118" s="4" customFormat="1" ht="15" customHeight="1" x14ac:dyDescent="0.15"/>
    <row r="119" s="4" customFormat="1" ht="15" customHeight="1" x14ac:dyDescent="0.15"/>
    <row r="120" s="4" customFormat="1" ht="15" customHeight="1" x14ac:dyDescent="0.15"/>
    <row r="121" s="4" customFormat="1" ht="15" customHeight="1" x14ac:dyDescent="0.15"/>
    <row r="122" s="4" customFormat="1" ht="15" customHeight="1" x14ac:dyDescent="0.15"/>
    <row r="123" s="4" customFormat="1" ht="15" customHeight="1" x14ac:dyDescent="0.15"/>
    <row r="124" s="4" customFormat="1" ht="15" customHeight="1" x14ac:dyDescent="0.15"/>
    <row r="125" s="4" customFormat="1" ht="15" customHeight="1" x14ac:dyDescent="0.15"/>
    <row r="126" s="4" customFormat="1" ht="15" customHeight="1" x14ac:dyDescent="0.15"/>
    <row r="127" s="4" customFormat="1" ht="15" customHeight="1" x14ac:dyDescent="0.15"/>
    <row r="128" s="4" customFormat="1" ht="15" customHeight="1" x14ac:dyDescent="0.15"/>
    <row r="129" s="4" customFormat="1" ht="15" customHeight="1" x14ac:dyDescent="0.15"/>
    <row r="130" s="4" customFormat="1" ht="15" customHeight="1" x14ac:dyDescent="0.15"/>
    <row r="131" s="4" customFormat="1" ht="15" customHeight="1" x14ac:dyDescent="0.15"/>
    <row r="132" s="4" customFormat="1" ht="15" customHeight="1" x14ac:dyDescent="0.15"/>
    <row r="133" s="4" customFormat="1" ht="15" customHeight="1" x14ac:dyDescent="0.15"/>
    <row r="134" s="4" customFormat="1" ht="15" customHeight="1" x14ac:dyDescent="0.15"/>
    <row r="135" s="4" customFormat="1" ht="15" customHeight="1" x14ac:dyDescent="0.15"/>
    <row r="136" s="4" customFormat="1" ht="15" customHeight="1" x14ac:dyDescent="0.15"/>
    <row r="137" s="4" customFormat="1" ht="15" customHeight="1" x14ac:dyDescent="0.15"/>
    <row r="138" s="4" customFormat="1" ht="15" customHeight="1" x14ac:dyDescent="0.15"/>
    <row r="139" s="4" customFormat="1" ht="15" customHeight="1" x14ac:dyDescent="0.15"/>
    <row r="140" s="4" customFormat="1" ht="15" customHeight="1" x14ac:dyDescent="0.15"/>
    <row r="141" s="4" customFormat="1" ht="15" customHeight="1" x14ac:dyDescent="0.15"/>
    <row r="142" s="4" customFormat="1" ht="15" customHeight="1" x14ac:dyDescent="0.15"/>
    <row r="143" s="4" customFormat="1" ht="15" customHeight="1" x14ac:dyDescent="0.15"/>
    <row r="144" s="4" customFormat="1" ht="15" customHeight="1" x14ac:dyDescent="0.15"/>
    <row r="145" s="4" customFormat="1" ht="15" customHeight="1" x14ac:dyDescent="0.15"/>
    <row r="146" s="4" customFormat="1" ht="15" customHeight="1" x14ac:dyDescent="0.15"/>
    <row r="147" s="4" customFormat="1" ht="15" customHeight="1" x14ac:dyDescent="0.15"/>
    <row r="148" s="4" customFormat="1" ht="15" customHeight="1" x14ac:dyDescent="0.15"/>
    <row r="149" s="4" customFormat="1" ht="15" customHeight="1" x14ac:dyDescent="0.15"/>
    <row r="150" s="4" customFormat="1" ht="15" customHeight="1" x14ac:dyDescent="0.15"/>
    <row r="151" s="4" customFormat="1" ht="15" customHeight="1" x14ac:dyDescent="0.15"/>
    <row r="152" s="4" customFormat="1" ht="15" customHeight="1" x14ac:dyDescent="0.15"/>
    <row r="153" s="4" customFormat="1" ht="15" customHeight="1" x14ac:dyDescent="0.15"/>
    <row r="154" s="4" customFormat="1" ht="15" customHeight="1" x14ac:dyDescent="0.15"/>
    <row r="155" s="4" customFormat="1" ht="15" customHeight="1" x14ac:dyDescent="0.15"/>
    <row r="156" s="4" customFormat="1" ht="15" customHeight="1" x14ac:dyDescent="0.15"/>
    <row r="157" s="4" customFormat="1" ht="15" customHeight="1" x14ac:dyDescent="0.15"/>
    <row r="158" s="4" customFormat="1" ht="15" customHeight="1" x14ac:dyDescent="0.15"/>
    <row r="159" s="4" customFormat="1" ht="15" customHeight="1" x14ac:dyDescent="0.15"/>
    <row r="160" s="4" customFormat="1" ht="15" customHeight="1" x14ac:dyDescent="0.15"/>
    <row r="161" s="4" customFormat="1" ht="15" customHeight="1" x14ac:dyDescent="0.15"/>
    <row r="162" s="4" customFormat="1" ht="15" customHeight="1" x14ac:dyDescent="0.15"/>
    <row r="163" s="4" customFormat="1" ht="15" customHeight="1" x14ac:dyDescent="0.15"/>
    <row r="164" s="4" customFormat="1" ht="15" customHeight="1" x14ac:dyDescent="0.15"/>
    <row r="165" s="4" customFormat="1" ht="15" customHeight="1" x14ac:dyDescent="0.15"/>
    <row r="166" s="4" customFormat="1" ht="15" customHeight="1" x14ac:dyDescent="0.15"/>
    <row r="167" s="4" customFormat="1" ht="15" customHeight="1" x14ac:dyDescent="0.15"/>
    <row r="168" s="4" customFormat="1" ht="15" customHeight="1" x14ac:dyDescent="0.15"/>
    <row r="169" s="4" customFormat="1" ht="15" customHeight="1" x14ac:dyDescent="0.15"/>
    <row r="170" s="4" customFormat="1" ht="15" customHeight="1" x14ac:dyDescent="0.15"/>
    <row r="171" s="4" customFormat="1" ht="15" customHeight="1" x14ac:dyDescent="0.15"/>
    <row r="172" s="4" customFormat="1" ht="15" customHeight="1" x14ac:dyDescent="0.15"/>
    <row r="173" s="4" customFormat="1" ht="15" customHeight="1" x14ac:dyDescent="0.15"/>
    <row r="174" s="4" customFormat="1" ht="15" customHeight="1" x14ac:dyDescent="0.15"/>
    <row r="175" s="4" customFormat="1" ht="15" customHeight="1" x14ac:dyDescent="0.15"/>
    <row r="176" s="4" customFormat="1" ht="15" customHeight="1" x14ac:dyDescent="0.15"/>
    <row r="177" s="4" customFormat="1" ht="15" customHeight="1" x14ac:dyDescent="0.15"/>
    <row r="178" s="4" customFormat="1" ht="15" customHeight="1" x14ac:dyDescent="0.15"/>
    <row r="179" s="4" customFormat="1" ht="15" customHeight="1" x14ac:dyDescent="0.15"/>
    <row r="180" s="4" customFormat="1" ht="15" customHeight="1" x14ac:dyDescent="0.15"/>
    <row r="181" s="4" customFormat="1" ht="15" customHeight="1" x14ac:dyDescent="0.15"/>
    <row r="182" s="4" customFormat="1" ht="15" customHeight="1" x14ac:dyDescent="0.15"/>
    <row r="183" s="4" customFormat="1" ht="15" customHeight="1" x14ac:dyDescent="0.15"/>
    <row r="184" s="4" customFormat="1" ht="15" customHeight="1" x14ac:dyDescent="0.15"/>
    <row r="185" s="4" customFormat="1" ht="15" customHeight="1" x14ac:dyDescent="0.15"/>
    <row r="186" s="4" customFormat="1" ht="15" customHeight="1" x14ac:dyDescent="0.15"/>
    <row r="187" s="4" customFormat="1" ht="15" customHeight="1" x14ac:dyDescent="0.15"/>
    <row r="188" s="4" customFormat="1" ht="15" customHeight="1" x14ac:dyDescent="0.15"/>
    <row r="189" s="4" customFormat="1" ht="15" customHeight="1" x14ac:dyDescent="0.15"/>
    <row r="190" s="4" customFormat="1" ht="15" customHeight="1" x14ac:dyDescent="0.15"/>
    <row r="191" s="4" customFormat="1" ht="15" customHeight="1" x14ac:dyDescent="0.15"/>
    <row r="192" s="4" customFormat="1" ht="15" customHeight="1" x14ac:dyDescent="0.15"/>
    <row r="193" s="4" customFormat="1" ht="15" customHeight="1" x14ac:dyDescent="0.15"/>
    <row r="194" s="4" customFormat="1" ht="15" customHeight="1" x14ac:dyDescent="0.15"/>
    <row r="195" s="4" customFormat="1" ht="15" customHeight="1" x14ac:dyDescent="0.15"/>
    <row r="196" s="4" customFormat="1" ht="15" customHeight="1" x14ac:dyDescent="0.15"/>
    <row r="197" s="4" customFormat="1" ht="15" customHeight="1" x14ac:dyDescent="0.15"/>
    <row r="198" s="4" customFormat="1" ht="15" customHeight="1" x14ac:dyDescent="0.15"/>
    <row r="199" s="4" customFormat="1" ht="15" customHeight="1" x14ac:dyDescent="0.15"/>
    <row r="200" s="4" customFormat="1" ht="15" customHeight="1" x14ac:dyDescent="0.15"/>
    <row r="201" s="4" customFormat="1" x14ac:dyDescent="0.15"/>
    <row r="202" s="4" customFormat="1" x14ac:dyDescent="0.15"/>
    <row r="203" s="4" customFormat="1" x14ac:dyDescent="0.15"/>
    <row r="204" s="4" customFormat="1" x14ac:dyDescent="0.15"/>
    <row r="205" s="4" customFormat="1" x14ac:dyDescent="0.15"/>
    <row r="206" s="4" customFormat="1" x14ac:dyDescent="0.15"/>
    <row r="207" s="4" customFormat="1" x14ac:dyDescent="0.15"/>
    <row r="208" s="4" customFormat="1" x14ac:dyDescent="0.15"/>
    <row r="209" s="4" customFormat="1" x14ac:dyDescent="0.15"/>
    <row r="210" s="4" customFormat="1" x14ac:dyDescent="0.15"/>
    <row r="211" s="4" customFormat="1" x14ac:dyDescent="0.15"/>
    <row r="212" s="4" customFormat="1" x14ac:dyDescent="0.15"/>
    <row r="213" s="4" customFormat="1" x14ac:dyDescent="0.15"/>
    <row r="214" s="4" customFormat="1" x14ac:dyDescent="0.15"/>
  </sheetData>
  <mergeCells count="134">
    <mergeCell ref="P1:R1"/>
    <mergeCell ref="A2:R2"/>
    <mergeCell ref="A7:H8"/>
    <mergeCell ref="I7:R7"/>
    <mergeCell ref="I8:R8"/>
    <mergeCell ref="J12:K12"/>
    <mergeCell ref="L10:R12"/>
    <mergeCell ref="H12:I12"/>
    <mergeCell ref="B10:C10"/>
    <mergeCell ref="B11:C11"/>
    <mergeCell ref="B12:C12"/>
    <mergeCell ref="O3:R3"/>
    <mergeCell ref="O4:R4"/>
    <mergeCell ref="L3:M3"/>
    <mergeCell ref="L4:M4"/>
    <mergeCell ref="F10:K11"/>
    <mergeCell ref="F12:G12"/>
    <mergeCell ref="A5:G5"/>
    <mergeCell ref="H13:I13"/>
    <mergeCell ref="B13:C13"/>
    <mergeCell ref="B14:C14"/>
    <mergeCell ref="B15:C15"/>
    <mergeCell ref="H15:I15"/>
    <mergeCell ref="F13:G13"/>
    <mergeCell ref="F14:G14"/>
    <mergeCell ref="F15:G15"/>
    <mergeCell ref="L17:R17"/>
    <mergeCell ref="L13:R13"/>
    <mergeCell ref="L15:R15"/>
    <mergeCell ref="L16:R16"/>
    <mergeCell ref="J13:K13"/>
    <mergeCell ref="J14:K14"/>
    <mergeCell ref="J15:K15"/>
    <mergeCell ref="J16:K16"/>
    <mergeCell ref="H16:I16"/>
    <mergeCell ref="J18:K18"/>
    <mergeCell ref="H18:I18"/>
    <mergeCell ref="J17:K17"/>
    <mergeCell ref="L14:R14"/>
    <mergeCell ref="I25:R25"/>
    <mergeCell ref="A25:H26"/>
    <mergeCell ref="L21:R21"/>
    <mergeCell ref="J21:K21"/>
    <mergeCell ref="H21:I21"/>
    <mergeCell ref="B16:C16"/>
    <mergeCell ref="B17:C17"/>
    <mergeCell ref="B18:C18"/>
    <mergeCell ref="F17:G17"/>
    <mergeCell ref="F18:G18"/>
    <mergeCell ref="H14:I14"/>
    <mergeCell ref="H17:I17"/>
    <mergeCell ref="L18:R18"/>
    <mergeCell ref="F16:G16"/>
    <mergeCell ref="J19:K19"/>
    <mergeCell ref="J20:K20"/>
    <mergeCell ref="H19:I19"/>
    <mergeCell ref="F19:G19"/>
    <mergeCell ref="A23:G23"/>
    <mergeCell ref="F20:G20"/>
    <mergeCell ref="F21:G21"/>
    <mergeCell ref="B19:C19"/>
    <mergeCell ref="B20:C20"/>
    <mergeCell ref="B21:C21"/>
    <mergeCell ref="B30:C30"/>
    <mergeCell ref="I26:R26"/>
    <mergeCell ref="I27:R27"/>
    <mergeCell ref="A27:H27"/>
    <mergeCell ref="A28:H28"/>
    <mergeCell ref="L20:R20"/>
    <mergeCell ref="I28:R28"/>
    <mergeCell ref="F39:G39"/>
    <mergeCell ref="F36:G36"/>
    <mergeCell ref="F33:G33"/>
    <mergeCell ref="L33:R33"/>
    <mergeCell ref="H32:I32"/>
    <mergeCell ref="B31:C31"/>
    <mergeCell ref="B32:C32"/>
    <mergeCell ref="B33:C33"/>
    <mergeCell ref="L30:R31"/>
    <mergeCell ref="H33:I33"/>
    <mergeCell ref="J33:K33"/>
    <mergeCell ref="F32:G32"/>
    <mergeCell ref="F30:K30"/>
    <mergeCell ref="F31:G31"/>
    <mergeCell ref="H31:I31"/>
    <mergeCell ref="J31:K31"/>
    <mergeCell ref="C47:L47"/>
    <mergeCell ref="B40:C40"/>
    <mergeCell ref="F40:G40"/>
    <mergeCell ref="J40:K40"/>
    <mergeCell ref="H40:I40"/>
    <mergeCell ref="L40:R40"/>
    <mergeCell ref="F34:G34"/>
    <mergeCell ref="H34:I34"/>
    <mergeCell ref="J34:K34"/>
    <mergeCell ref="L34:R34"/>
    <mergeCell ref="B37:C37"/>
    <mergeCell ref="B34:C34"/>
    <mergeCell ref="B42:C42"/>
    <mergeCell ref="H39:I39"/>
    <mergeCell ref="H37:I37"/>
    <mergeCell ref="H35:I35"/>
    <mergeCell ref="F35:G35"/>
    <mergeCell ref="B35:C35"/>
    <mergeCell ref="B36:C36"/>
    <mergeCell ref="B38:C38"/>
    <mergeCell ref="H36:I36"/>
    <mergeCell ref="J35:K35"/>
    <mergeCell ref="F37:G37"/>
    <mergeCell ref="F38:G38"/>
    <mergeCell ref="T10:T12"/>
    <mergeCell ref="C45:Q45"/>
    <mergeCell ref="C43:R43"/>
    <mergeCell ref="C46:P46"/>
    <mergeCell ref="T30:T31"/>
    <mergeCell ref="T32:T34"/>
    <mergeCell ref="T35:T37"/>
    <mergeCell ref="T38:T40"/>
    <mergeCell ref="C44:Q44"/>
    <mergeCell ref="L32:R32"/>
    <mergeCell ref="J32:K32"/>
    <mergeCell ref="L19:R19"/>
    <mergeCell ref="H20:I20"/>
    <mergeCell ref="L37:R37"/>
    <mergeCell ref="J37:K37"/>
    <mergeCell ref="J39:K39"/>
    <mergeCell ref="H38:I38"/>
    <mergeCell ref="J38:K38"/>
    <mergeCell ref="L39:R39"/>
    <mergeCell ref="L38:R38"/>
    <mergeCell ref="L36:R36"/>
    <mergeCell ref="B39:C39"/>
    <mergeCell ref="L35:R35"/>
    <mergeCell ref="J36:K36"/>
  </mergeCells>
  <phoneticPr fontId="2"/>
  <conditionalFormatting sqref="B32:D40">
    <cfRule type="expression" dxfId="154" priority="585">
      <formula>$A$7=$B$50</formula>
    </cfRule>
    <cfRule type="expression" dxfId="153" priority="586">
      <formula>$A$25=$B$55</formula>
    </cfRule>
  </conditionalFormatting>
  <conditionalFormatting sqref="D13:D15">
    <cfRule type="expression" dxfId="150" priority="602">
      <formula>$B$13=$B$63</formula>
    </cfRule>
  </conditionalFormatting>
  <conditionalFormatting sqref="D13:D21">
    <cfRule type="expression" dxfId="149" priority="601">
      <formula>$A$7=$B$50</formula>
    </cfRule>
  </conditionalFormatting>
  <conditionalFormatting sqref="D16:D18">
    <cfRule type="expression" dxfId="148" priority="604">
      <formula>$B$16=$B$63</formula>
    </cfRule>
  </conditionalFormatting>
  <conditionalFormatting sqref="D19:D21">
    <cfRule type="expression" dxfId="147" priority="606">
      <formula>$B$19=$B$63</formula>
    </cfRule>
  </conditionalFormatting>
  <conditionalFormatting sqref="F32:I32 F33:H33 F34 H34 F35:I35 F36:H36 F37 H37 F38:I38 F39:H39 F40 H40">
    <cfRule type="expression" dxfId="146" priority="547">
      <formula>$A$25=$B$55</formula>
    </cfRule>
  </conditionalFormatting>
  <conditionalFormatting sqref="F13:R15 B14:D15 D18 D21">
    <cfRule type="expression" dxfId="145" priority="593">
      <formula>$B$13=$B$63</formula>
    </cfRule>
  </conditionalFormatting>
  <conditionalFormatting sqref="F16:R18 B17:C18">
    <cfRule type="expression" dxfId="144" priority="595">
      <formula>$B$16=$B$63</formula>
    </cfRule>
  </conditionalFormatting>
  <conditionalFormatting sqref="F19:R21 B20:D20 B21:C21">
    <cfRule type="expression" dxfId="143" priority="596">
      <formula>$B$19=$B$63</formula>
    </cfRule>
  </conditionalFormatting>
  <conditionalFormatting sqref="F32:R40">
    <cfRule type="expression" dxfId="140" priority="587">
      <formula>$A$7=$B$50</formula>
    </cfRule>
    <cfRule type="expression" dxfId="139" priority="588">
      <formula>$A$25=$B$55</formula>
    </cfRule>
  </conditionalFormatting>
  <conditionalFormatting sqref="H13:R13 F13:F14 B13:B21 H14:L14 F15:R15 J16:R16 F16:F17 H16:I17 J17:L17 F18:R18 J19:R19 F19:F20 H19:I20 J20:L20 F21:R21 A25:R28">
    <cfRule type="expression" dxfId="134" priority="566">
      <formula>$A$7=$B$50</formula>
    </cfRule>
  </conditionalFormatting>
  <conditionalFormatting sqref="J32:R33 J34 L34 J35:R36 J37 L37 J38:R39 J40 L40">
    <cfRule type="expression" dxfId="133" priority="558">
      <formula>$A$25=$B$55</formula>
    </cfRule>
  </conditionalFormatting>
  <dataValidations count="2">
    <dataValidation type="list" allowBlank="1" showInputMessage="1" showErrorMessage="1" sqref="A7" xr:uid="{13A0041B-3160-4F8E-A84B-52A35F74A77B}">
      <formula1>$B$49:$B$50</formula1>
    </dataValidation>
    <dataValidation type="list" allowBlank="1" showInputMessage="1" showErrorMessage="1" sqref="B16:C16 B19:C19 B13:C13" xr:uid="{CB873140-1A34-45C8-8FE6-3E216073EE3B}">
      <formula1>$B$61:$B$63</formula1>
    </dataValidation>
  </dataValidations>
  <pageMargins left="0.70866141732283472" right="0.70866141732283472" top="0.94488188976377963" bottom="0.55118110236220474" header="0.51181102362204722" footer="0.31496062992125984"/>
  <pageSetup paperSize="9" scale="71" fitToHeight="0" orientation="landscape" r:id="rId1"/>
  <rowBreaks count="1" manualBreakCount="1">
    <brk id="47" max="16" man="1"/>
  </rowBreaks>
  <extLst>
    <ext xmlns:x14="http://schemas.microsoft.com/office/spreadsheetml/2009/9/main" uri="{78C0D931-6437-407d-A8EE-F0AAD7539E65}">
      <x14:conditionalFormattings>
        <x14:conditionalFormatting xmlns:xm="http://schemas.microsoft.com/office/excel/2006/main">
          <x14:cfRule type="expression" priority="3" id="{D42610F0-AC26-4732-ADF9-B3FA7310813F}">
            <xm:f>$B$34=様式４!$C$70</xm:f>
            <x14:dxf>
              <fill>
                <patternFill>
                  <bgColor theme="3" tint="0.79998168889431442"/>
                </patternFill>
              </fill>
            </x14:dxf>
          </x14:cfRule>
          <xm:sqref>B34:C34</xm:sqref>
        </x14:conditionalFormatting>
        <x14:conditionalFormatting xmlns:xm="http://schemas.microsoft.com/office/excel/2006/main">
          <x14:cfRule type="expression" priority="2" id="{E72CF2D7-408A-4982-A31B-2D52C51C3543}">
            <xm:f>$B$37=様式４!$C$70</xm:f>
            <x14:dxf>
              <fill>
                <patternFill>
                  <bgColor theme="3" tint="0.79998168889431442"/>
                </patternFill>
              </fill>
            </x14:dxf>
          </x14:cfRule>
          <xm:sqref>B37:C37</xm:sqref>
        </x14:conditionalFormatting>
        <x14:conditionalFormatting xmlns:xm="http://schemas.microsoft.com/office/excel/2006/main">
          <x14:cfRule type="expression" priority="1" id="{D949EDD6-41EC-423F-ADAB-E559D6624CCF}">
            <xm:f>$B$40=様式４!$C$70</xm:f>
            <x14:dxf>
              <fill>
                <patternFill>
                  <bgColor theme="3" tint="0.79998168889431442"/>
                </patternFill>
              </fill>
            </x14:dxf>
          </x14:cfRule>
          <xm:sqref>B40:C40</xm:sqref>
        </x14:conditionalFormatting>
        <x14:conditionalFormatting xmlns:xm="http://schemas.microsoft.com/office/excel/2006/main">
          <x14:cfRule type="expression" priority="6" id="{342085BD-557E-4D48-AA4B-D07405372CC7}">
            <xm:f>$T$32=様式４!$C$72</xm:f>
            <x14:dxf>
              <font>
                <color theme="0"/>
              </font>
              <fill>
                <patternFill patternType="none">
                  <bgColor auto="1"/>
                </patternFill>
              </fill>
            </x14:dxf>
          </x14:cfRule>
          <xm:sqref>B32:D34</xm:sqref>
        </x14:conditionalFormatting>
        <x14:conditionalFormatting xmlns:xm="http://schemas.microsoft.com/office/excel/2006/main">
          <x14:cfRule type="expression" priority="5" id="{B579398A-FDDD-4AD5-8056-C42FDD0FFE3F}">
            <xm:f>$T$35=様式４!$C$72</xm:f>
            <x14:dxf>
              <font>
                <color theme="0"/>
              </font>
              <fill>
                <patternFill patternType="none">
                  <bgColor auto="1"/>
                </patternFill>
              </fill>
            </x14:dxf>
          </x14:cfRule>
          <xm:sqref>B35:D37</xm:sqref>
        </x14:conditionalFormatting>
        <x14:conditionalFormatting xmlns:xm="http://schemas.microsoft.com/office/excel/2006/main">
          <x14:cfRule type="expression" priority="4" id="{19D3908F-A76D-4B61-9CED-4BC666B2DA1E}">
            <xm:f>$T$38=様式４!$C$72</xm:f>
            <x14:dxf>
              <font>
                <color theme="0"/>
              </font>
              <fill>
                <patternFill patternType="none">
                  <bgColor auto="1"/>
                </patternFill>
              </fill>
            </x14:dxf>
          </x14:cfRule>
          <xm:sqref>B38:D40</xm:sqref>
        </x14:conditionalFormatting>
        <x14:conditionalFormatting xmlns:xm="http://schemas.microsoft.com/office/excel/2006/main">
          <x14:cfRule type="expression" priority="9" id="{E7C298A1-56DC-4E3D-8449-4CBFFEA16C50}">
            <xm:f>$T$32=様式４!$C$72</xm:f>
            <x14:dxf>
              <font>
                <color theme="0"/>
              </font>
              <fill>
                <patternFill patternType="none">
                  <bgColor auto="1"/>
                </patternFill>
              </fill>
            </x14:dxf>
          </x14:cfRule>
          <x14:cfRule type="expression" priority="32" id="{28B2CD7F-67A8-4021-8E3C-5FE69ABAC932}">
            <xm:f>$T$32=様式４!$C$70</xm:f>
            <x14:dxf>
              <fill>
                <patternFill patternType="none">
                  <bgColor auto="1"/>
                </patternFill>
              </fill>
            </x14:dxf>
          </x14:cfRule>
          <xm:sqref>F32:R34</xm:sqref>
        </x14:conditionalFormatting>
        <x14:conditionalFormatting xmlns:xm="http://schemas.microsoft.com/office/excel/2006/main">
          <x14:cfRule type="expression" priority="8" id="{B692BCB2-20B7-40FF-A600-D2EE7321CA84}">
            <xm:f>$T$35=様式４!$C$72</xm:f>
            <x14:dxf>
              <font>
                <color theme="0"/>
              </font>
              <fill>
                <patternFill patternType="none">
                  <bgColor auto="1"/>
                </patternFill>
              </fill>
            </x14:dxf>
          </x14:cfRule>
          <x14:cfRule type="expression" priority="31" id="{AABAC561-E66D-481D-8FEC-A314339149BA}">
            <xm:f>$T$35=様式４!$C$70</xm:f>
            <x14:dxf>
              <fill>
                <patternFill patternType="none">
                  <bgColor auto="1"/>
                </patternFill>
              </fill>
            </x14:dxf>
          </x14:cfRule>
          <xm:sqref>F35:R37</xm:sqref>
        </x14:conditionalFormatting>
        <x14:conditionalFormatting xmlns:xm="http://schemas.microsoft.com/office/excel/2006/main">
          <x14:cfRule type="expression" priority="7" id="{033E4FE2-7EAF-47FE-96B0-005648B7210B}">
            <xm:f>$T$38=様式４!$C$72</xm:f>
            <x14:dxf>
              <font>
                <color theme="0"/>
              </font>
              <fill>
                <patternFill patternType="none">
                  <bgColor auto="1"/>
                </patternFill>
              </fill>
            </x14:dxf>
          </x14:cfRule>
          <x14:cfRule type="expression" priority="30" id="{1EBB90AA-66E3-4473-9E1F-5DFE46ABF224}">
            <xm:f>$T$38=様式４!$C$70</xm:f>
            <x14:dxf>
              <fill>
                <patternFill patternType="none">
                  <bgColor auto="1"/>
                </patternFill>
              </fill>
            </x14:dxf>
          </x14:cfRule>
          <xm:sqref>F38:R40</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0000"/>
    <pageSetUpPr fitToPage="1"/>
  </sheetPr>
  <dimension ref="A1:N40"/>
  <sheetViews>
    <sheetView view="pageBreakPreview" zoomScale="70" zoomScaleNormal="75" zoomScaleSheetLayoutView="70" workbookViewId="0">
      <selection activeCell="A2" sqref="A2:L2"/>
    </sheetView>
  </sheetViews>
  <sheetFormatPr defaultColWidth="15" defaultRowHeight="13.5" x14ac:dyDescent="0.15"/>
  <cols>
    <col min="1" max="1" width="8.125" style="6" customWidth="1"/>
    <col min="2" max="2" width="18.625" style="6" customWidth="1"/>
    <col min="3" max="3" width="20" style="6" customWidth="1"/>
    <col min="4" max="4" width="2.125" style="6" customWidth="1"/>
    <col min="5" max="5" width="33.375" style="6" customWidth="1"/>
    <col min="6" max="6" width="13.5" style="6" customWidth="1"/>
    <col min="7" max="7" width="2.125" style="6" customWidth="1"/>
    <col min="8" max="8" width="3.625" style="6" customWidth="1"/>
    <col min="9" max="9" width="14.5" style="6" customWidth="1"/>
    <col min="10" max="10" width="20.625" style="6" customWidth="1"/>
    <col min="11" max="11" width="11" style="6" customWidth="1"/>
    <col min="12" max="12" width="0.75" style="6" customWidth="1"/>
    <col min="13" max="13" width="5.875" style="6" customWidth="1"/>
    <col min="14" max="14" width="48.5" style="6" customWidth="1"/>
    <col min="15" max="16384" width="15" style="6"/>
  </cols>
  <sheetData>
    <row r="1" spans="1:14" ht="15" customHeight="1" x14ac:dyDescent="0.15">
      <c r="I1" s="228"/>
      <c r="J1" s="1124" t="s">
        <v>474</v>
      </c>
      <c r="K1" s="1124"/>
    </row>
    <row r="2" spans="1:14" ht="21.75" customHeight="1" x14ac:dyDescent="0.15">
      <c r="A2" s="1125" t="s">
        <v>230</v>
      </c>
      <c r="B2" s="1125"/>
      <c r="C2" s="1125"/>
      <c r="D2" s="1125"/>
      <c r="E2" s="1125"/>
      <c r="F2" s="1125"/>
      <c r="G2" s="1125"/>
      <c r="H2" s="1125"/>
      <c r="I2" s="1125"/>
      <c r="J2" s="1125"/>
      <c r="K2" s="1125"/>
      <c r="L2" s="1125"/>
    </row>
    <row r="3" spans="1:14" ht="5.25" customHeight="1" x14ac:dyDescent="0.15">
      <c r="A3" s="40"/>
      <c r="B3" s="40"/>
      <c r="C3" s="40"/>
      <c r="D3" s="40"/>
      <c r="E3" s="40"/>
      <c r="F3" s="40"/>
      <c r="G3" s="40"/>
      <c r="H3" s="40"/>
      <c r="I3" s="40"/>
      <c r="J3" s="40"/>
    </row>
    <row r="4" spans="1:14" ht="16.5" customHeight="1" x14ac:dyDescent="0.15">
      <c r="A4" s="1126" t="s">
        <v>769</v>
      </c>
      <c r="B4" s="1126"/>
      <c r="C4" s="1126"/>
      <c r="D4" s="297"/>
      <c r="F4" s="1123" t="s">
        <v>71</v>
      </c>
      <c r="G4" s="1123"/>
      <c r="H4" s="1137">
        <f>様式３!Y3</f>
        <v>0</v>
      </c>
      <c r="I4" s="1137"/>
      <c r="J4" s="1137"/>
      <c r="K4" s="1137"/>
    </row>
    <row r="5" spans="1:14" ht="16.5" customHeight="1" x14ac:dyDescent="0.15">
      <c r="F5" s="1123" t="s">
        <v>70</v>
      </c>
      <c r="G5" s="1123"/>
      <c r="H5" s="1138" t="str">
        <f>様式３!Y4</f>
        <v>播但連絡道路　道路維持修繕工事（橋梁耐震補強修繕工事（第７・６高架橋））</v>
      </c>
      <c r="I5" s="1138"/>
      <c r="J5" s="1138"/>
      <c r="K5" s="1138"/>
    </row>
    <row r="6" spans="1:14" ht="6" customHeight="1" x14ac:dyDescent="0.15">
      <c r="A6" s="41"/>
      <c r="B6" s="41"/>
      <c r="I6" s="43"/>
    </row>
    <row r="7" spans="1:14" ht="17.25" customHeight="1" x14ac:dyDescent="0.15">
      <c r="A7" s="4" t="s">
        <v>231</v>
      </c>
      <c r="B7" s="4"/>
      <c r="F7" s="42"/>
      <c r="G7" s="42"/>
      <c r="H7" s="42"/>
      <c r="I7" s="53"/>
      <c r="J7" s="53"/>
      <c r="K7" s="53"/>
    </row>
    <row r="8" spans="1:14" ht="18" customHeight="1" x14ac:dyDescent="0.15">
      <c r="A8" s="1127" t="s">
        <v>60</v>
      </c>
      <c r="B8" s="1128" t="s">
        <v>13</v>
      </c>
      <c r="C8" s="1129"/>
      <c r="D8" s="300"/>
      <c r="E8" s="1135" t="s">
        <v>361</v>
      </c>
      <c r="F8" s="1135"/>
      <c r="G8" s="298"/>
      <c r="H8" s="1128" t="s">
        <v>12</v>
      </c>
      <c r="I8" s="1132"/>
      <c r="J8" s="1127" t="s">
        <v>14</v>
      </c>
      <c r="K8" s="44" t="s">
        <v>232</v>
      </c>
      <c r="L8" s="45"/>
    </row>
    <row r="9" spans="1:14" ht="18" customHeight="1" x14ac:dyDescent="0.15">
      <c r="A9" s="1127"/>
      <c r="B9" s="1130"/>
      <c r="C9" s="1131"/>
      <c r="D9" s="301" t="s">
        <v>573</v>
      </c>
      <c r="E9" s="1136" t="s">
        <v>574</v>
      </c>
      <c r="F9" s="1136"/>
      <c r="G9" s="299" t="s">
        <v>572</v>
      </c>
      <c r="H9" s="1133"/>
      <c r="I9" s="1134"/>
      <c r="J9" s="1127"/>
      <c r="K9" s="46" t="s">
        <v>233</v>
      </c>
      <c r="L9" s="45"/>
    </row>
    <row r="10" spans="1:14" ht="15" customHeight="1" x14ac:dyDescent="0.15">
      <c r="A10" s="1113" t="s">
        <v>11</v>
      </c>
      <c r="B10" s="1117"/>
      <c r="C10" s="1118"/>
      <c r="D10" s="347"/>
      <c r="E10" s="1115"/>
      <c r="F10" s="1115"/>
      <c r="G10" s="406"/>
      <c r="H10" s="349"/>
      <c r="I10" s="415"/>
      <c r="J10" s="1114"/>
      <c r="K10" s="1113"/>
      <c r="L10" s="1121"/>
      <c r="M10" s="1001"/>
      <c r="N10" s="1122"/>
    </row>
    <row r="11" spans="1:14" ht="15" customHeight="1" x14ac:dyDescent="0.15">
      <c r="A11" s="1113"/>
      <c r="B11" s="1119"/>
      <c r="C11" s="1120"/>
      <c r="D11" s="350" t="s">
        <v>573</v>
      </c>
      <c r="E11" s="1116"/>
      <c r="F11" s="1116"/>
      <c r="G11" s="407" t="s">
        <v>572</v>
      </c>
      <c r="H11" s="352" t="s">
        <v>571</v>
      </c>
      <c r="I11" s="416"/>
      <c r="J11" s="1114"/>
      <c r="K11" s="1113"/>
      <c r="L11" s="1121"/>
      <c r="M11" s="1001"/>
      <c r="N11" s="1122"/>
    </row>
    <row r="12" spans="1:14" ht="15" customHeight="1" x14ac:dyDescent="0.15">
      <c r="A12" s="1113" t="s">
        <v>11</v>
      </c>
      <c r="B12" s="1117"/>
      <c r="C12" s="1118"/>
      <c r="D12" s="347"/>
      <c r="E12" s="1115"/>
      <c r="F12" s="1115"/>
      <c r="G12" s="406"/>
      <c r="H12" s="349"/>
      <c r="I12" s="415"/>
      <c r="J12" s="1114"/>
      <c r="K12" s="1113"/>
      <c r="L12" s="1121"/>
    </row>
    <row r="13" spans="1:14" ht="15" customHeight="1" x14ac:dyDescent="0.15">
      <c r="A13" s="1113"/>
      <c r="B13" s="1119"/>
      <c r="C13" s="1120"/>
      <c r="D13" s="350" t="s">
        <v>573</v>
      </c>
      <c r="E13" s="1116"/>
      <c r="F13" s="1116"/>
      <c r="G13" s="407" t="s">
        <v>572</v>
      </c>
      <c r="H13" s="352" t="s">
        <v>571</v>
      </c>
      <c r="I13" s="416"/>
      <c r="J13" s="1114"/>
      <c r="K13" s="1113"/>
      <c r="L13" s="1121"/>
    </row>
    <row r="14" spans="1:14" ht="15" customHeight="1" x14ac:dyDescent="0.15">
      <c r="A14" s="1113" t="s">
        <v>11</v>
      </c>
      <c r="B14" s="1117"/>
      <c r="C14" s="1118"/>
      <c r="D14" s="347"/>
      <c r="E14" s="1115"/>
      <c r="F14" s="1115"/>
      <c r="G14" s="348"/>
      <c r="H14" s="349"/>
      <c r="I14" s="415"/>
      <c r="J14" s="1114"/>
      <c r="K14" s="1113"/>
      <c r="L14" s="47"/>
    </row>
    <row r="15" spans="1:14" ht="15" customHeight="1" x14ac:dyDescent="0.15">
      <c r="A15" s="1113"/>
      <c r="B15" s="1119"/>
      <c r="C15" s="1120"/>
      <c r="D15" s="350" t="s">
        <v>573</v>
      </c>
      <c r="E15" s="1116"/>
      <c r="F15" s="1116"/>
      <c r="G15" s="351" t="s">
        <v>572</v>
      </c>
      <c r="H15" s="352" t="s">
        <v>571</v>
      </c>
      <c r="I15" s="416"/>
      <c r="J15" s="1114"/>
      <c r="K15" s="1113"/>
      <c r="L15" s="47"/>
    </row>
    <row r="16" spans="1:14" ht="4.5" customHeight="1" x14ac:dyDescent="0.15">
      <c r="A16" s="41"/>
      <c r="B16" s="41"/>
      <c r="C16" s="48"/>
      <c r="D16" s="48"/>
      <c r="E16" s="48"/>
      <c r="F16" s="42"/>
      <c r="G16" s="42"/>
      <c r="H16" s="42"/>
      <c r="I16" s="48"/>
      <c r="J16" s="47"/>
      <c r="K16" s="47"/>
      <c r="L16" s="47"/>
    </row>
    <row r="17" spans="1:12" ht="7.5" customHeight="1" thickBot="1" x14ac:dyDescent="0.2">
      <c r="A17" s="47"/>
      <c r="B17" s="47"/>
      <c r="C17" s="48"/>
      <c r="D17" s="48"/>
      <c r="E17" s="48"/>
      <c r="F17" s="49"/>
      <c r="G17" s="49"/>
      <c r="H17" s="49"/>
      <c r="I17" s="48"/>
      <c r="J17" s="47"/>
      <c r="K17" s="47"/>
      <c r="L17" s="47"/>
    </row>
    <row r="18" spans="1:12" ht="30" customHeight="1" thickBot="1" x14ac:dyDescent="0.2">
      <c r="A18" s="47"/>
      <c r="B18" s="47"/>
      <c r="C18" s="48"/>
      <c r="D18" s="48"/>
      <c r="E18" s="48"/>
      <c r="F18" s="49"/>
      <c r="G18" s="49"/>
      <c r="H18" s="49"/>
      <c r="I18" s="48"/>
      <c r="J18" s="85" t="s">
        <v>234</v>
      </c>
      <c r="K18" s="86" t="s">
        <v>235</v>
      </c>
      <c r="L18" s="47"/>
    </row>
    <row r="19" spans="1:12" ht="24.95" customHeight="1" thickTop="1" x14ac:dyDescent="0.15">
      <c r="A19" s="47"/>
      <c r="B19" s="47"/>
      <c r="C19" s="48"/>
      <c r="D19" s="48"/>
      <c r="E19" s="48"/>
      <c r="F19" s="49"/>
      <c r="G19" s="49"/>
      <c r="H19" s="49"/>
      <c r="I19" s="48"/>
      <c r="J19" s="87" t="s">
        <v>236</v>
      </c>
      <c r="K19" s="408" t="str">
        <f>IF(SUM(K10:K15)=0,"○","")</f>
        <v>○</v>
      </c>
      <c r="L19" s="47"/>
    </row>
    <row r="20" spans="1:12" ht="24.95" customHeight="1" x14ac:dyDescent="0.15">
      <c r="A20" s="47"/>
      <c r="B20" s="47"/>
      <c r="C20" s="48"/>
      <c r="D20" s="48"/>
      <c r="E20" s="48"/>
      <c r="F20" s="49"/>
      <c r="G20" s="49"/>
      <c r="H20" s="49"/>
      <c r="I20" s="48"/>
      <c r="J20" s="88" t="s">
        <v>237</v>
      </c>
      <c r="K20" s="409" t="str">
        <f>IF(SUM(K10:K15)=1,"○","")</f>
        <v/>
      </c>
      <c r="L20" s="47"/>
    </row>
    <row r="21" spans="1:12" ht="24.95" customHeight="1" x14ac:dyDescent="0.15">
      <c r="A21" s="47"/>
      <c r="B21" s="47"/>
      <c r="C21" s="48"/>
      <c r="D21" s="48"/>
      <c r="E21" s="48"/>
      <c r="F21" s="49"/>
      <c r="G21" s="49"/>
      <c r="H21" s="49"/>
      <c r="I21" s="48"/>
      <c r="J21" s="88" t="s">
        <v>238</v>
      </c>
      <c r="K21" s="409" t="str">
        <f>IF(SUM(K10:K15)=2,"○","")</f>
        <v/>
      </c>
      <c r="L21" s="47"/>
    </row>
    <row r="22" spans="1:12" ht="24.95" customHeight="1" thickBot="1" x14ac:dyDescent="0.2">
      <c r="A22" s="47"/>
      <c r="B22" s="47"/>
      <c r="C22" s="48"/>
      <c r="D22" s="48"/>
      <c r="E22" s="48"/>
      <c r="F22" s="49"/>
      <c r="G22" s="49"/>
      <c r="H22" s="49"/>
      <c r="I22" s="48"/>
      <c r="J22" s="89" t="s">
        <v>250</v>
      </c>
      <c r="K22" s="410" t="str">
        <f>IF(SUM(K10:K15)&gt;=3,"○","")</f>
        <v/>
      </c>
      <c r="L22" s="47"/>
    </row>
    <row r="23" spans="1:12" ht="14.25" thickBot="1" x14ac:dyDescent="0.2">
      <c r="A23" s="47"/>
      <c r="B23" s="47"/>
      <c r="C23" s="48"/>
      <c r="D23" s="48"/>
      <c r="E23" s="48"/>
      <c r="F23" s="49"/>
      <c r="G23" s="49"/>
      <c r="H23" s="49"/>
      <c r="I23" s="48"/>
      <c r="J23" s="47"/>
      <c r="K23" s="47"/>
      <c r="L23" s="47"/>
    </row>
    <row r="24" spans="1:12" ht="13.5" customHeight="1" thickTop="1" x14ac:dyDescent="0.15">
      <c r="A24" s="1111" t="s">
        <v>545</v>
      </c>
      <c r="B24" s="1112"/>
      <c r="C24" s="287"/>
      <c r="D24" s="287"/>
      <c r="E24" s="287"/>
      <c r="F24" s="287"/>
      <c r="G24" s="287"/>
      <c r="H24" s="287"/>
      <c r="I24" s="287"/>
      <c r="J24" s="287"/>
      <c r="K24" s="288"/>
    </row>
    <row r="25" spans="1:12" s="1" customFormat="1" ht="13.5" customHeight="1" x14ac:dyDescent="0.15">
      <c r="A25" s="289" t="s">
        <v>528</v>
      </c>
      <c r="B25" s="1110" t="s">
        <v>558</v>
      </c>
      <c r="C25" s="1110"/>
      <c r="D25" s="1110"/>
      <c r="E25" s="1110"/>
      <c r="F25" s="1110"/>
      <c r="G25" s="1110"/>
      <c r="H25" s="1110"/>
      <c r="I25" s="1110"/>
      <c r="J25" s="1110"/>
      <c r="K25" s="294"/>
    </row>
    <row r="26" spans="1:12" s="1" customFormat="1" x14ac:dyDescent="0.15">
      <c r="A26" s="289" t="s">
        <v>526</v>
      </c>
      <c r="B26" s="290" t="s">
        <v>593</v>
      </c>
      <c r="C26" s="291"/>
      <c r="D26" s="291"/>
      <c r="E26" s="291"/>
      <c r="F26" s="291"/>
      <c r="G26" s="291"/>
      <c r="H26" s="291"/>
      <c r="I26" s="291"/>
      <c r="J26" s="291"/>
      <c r="K26" s="292"/>
    </row>
    <row r="27" spans="1:12" s="7" customFormat="1" ht="14.25" customHeight="1" x14ac:dyDescent="0.15">
      <c r="A27" s="289" t="s">
        <v>533</v>
      </c>
      <c r="B27" s="733" t="s">
        <v>547</v>
      </c>
      <c r="C27" s="733"/>
      <c r="D27" s="733"/>
      <c r="E27" s="733"/>
      <c r="F27" s="733"/>
      <c r="G27" s="733"/>
      <c r="H27" s="733"/>
      <c r="I27" s="733"/>
      <c r="J27" s="733"/>
      <c r="K27" s="212"/>
      <c r="L27" s="50"/>
    </row>
    <row r="28" spans="1:12" s="7" customFormat="1" ht="14.25" customHeight="1" x14ac:dyDescent="0.15">
      <c r="A28" s="289" t="s">
        <v>535</v>
      </c>
      <c r="B28" s="733" t="s">
        <v>548</v>
      </c>
      <c r="C28" s="733"/>
      <c r="D28" s="733"/>
      <c r="E28" s="733"/>
      <c r="F28" s="733"/>
      <c r="G28" s="733"/>
      <c r="H28" s="733"/>
      <c r="I28" s="733"/>
      <c r="J28" s="733"/>
      <c r="K28" s="212"/>
      <c r="L28" s="51"/>
    </row>
    <row r="29" spans="1:12" s="7" customFormat="1" ht="14.25" customHeight="1" x14ac:dyDescent="0.15">
      <c r="A29" s="289"/>
      <c r="B29" s="733" t="s">
        <v>295</v>
      </c>
      <c r="C29" s="733"/>
      <c r="D29" s="733"/>
      <c r="E29" s="733"/>
      <c r="F29" s="733"/>
      <c r="G29" s="733"/>
      <c r="H29" s="733"/>
      <c r="I29" s="733"/>
      <c r="J29" s="733"/>
      <c r="K29" s="212"/>
      <c r="L29" s="51"/>
    </row>
    <row r="30" spans="1:12" ht="13.5" customHeight="1" x14ac:dyDescent="0.15">
      <c r="A30" s="289" t="s">
        <v>544</v>
      </c>
      <c r="B30" s="733" t="s">
        <v>580</v>
      </c>
      <c r="C30" s="733"/>
      <c r="D30" s="733"/>
      <c r="E30" s="733"/>
      <c r="F30" s="733"/>
      <c r="G30" s="733"/>
      <c r="H30" s="733"/>
      <c r="I30" s="733"/>
      <c r="J30" s="733"/>
      <c r="K30" s="212"/>
    </row>
    <row r="31" spans="1:12" ht="13.5" customHeight="1" thickBot="1" x14ac:dyDescent="0.2">
      <c r="A31" s="293" t="s">
        <v>592</v>
      </c>
      <c r="B31" s="735" t="s">
        <v>581</v>
      </c>
      <c r="C31" s="735"/>
      <c r="D31" s="735"/>
      <c r="E31" s="735"/>
      <c r="F31" s="735"/>
      <c r="G31" s="735"/>
      <c r="H31" s="735"/>
      <c r="I31" s="735"/>
      <c r="J31" s="735"/>
      <c r="K31" s="255"/>
    </row>
    <row r="32" spans="1:12" ht="14.25" thickTop="1" x14ac:dyDescent="0.15">
      <c r="A32" s="252"/>
      <c r="B32" s="252"/>
      <c r="C32" s="252"/>
      <c r="D32" s="252"/>
      <c r="E32" s="252"/>
      <c r="F32" s="252"/>
      <c r="G32" s="252"/>
      <c r="H32" s="252"/>
      <c r="I32" s="252"/>
      <c r="J32" s="252"/>
      <c r="K32" s="252"/>
    </row>
    <row r="36" spans="1:13" x14ac:dyDescent="0.15">
      <c r="A36" s="6" t="s">
        <v>553</v>
      </c>
    </row>
    <row r="37" spans="1:13" x14ac:dyDescent="0.15">
      <c r="A37" s="6" t="s">
        <v>554</v>
      </c>
      <c r="B37" s="6" t="s">
        <v>555</v>
      </c>
    </row>
    <row r="38" spans="1:13" x14ac:dyDescent="0.15">
      <c r="A38" s="6" t="s">
        <v>556</v>
      </c>
      <c r="B38" s="6" t="s">
        <v>555</v>
      </c>
      <c r="M38" s="6">
        <v>1</v>
      </c>
    </row>
    <row r="39" spans="1:13" x14ac:dyDescent="0.15">
      <c r="A39" s="6" t="s">
        <v>557</v>
      </c>
      <c r="B39" s="6" t="s">
        <v>555</v>
      </c>
      <c r="M39" s="6">
        <v>2</v>
      </c>
    </row>
    <row r="40" spans="1:13" x14ac:dyDescent="0.15">
      <c r="M40" s="6">
        <v>3</v>
      </c>
    </row>
  </sheetData>
  <mergeCells count="45">
    <mergeCell ref="F4:G4"/>
    <mergeCell ref="F5:G5"/>
    <mergeCell ref="J1:K1"/>
    <mergeCell ref="K10:K11"/>
    <mergeCell ref="A2:L2"/>
    <mergeCell ref="A4:C4"/>
    <mergeCell ref="A8:A9"/>
    <mergeCell ref="B8:C9"/>
    <mergeCell ref="J8:J9"/>
    <mergeCell ref="H8:I9"/>
    <mergeCell ref="E8:F8"/>
    <mergeCell ref="E9:F9"/>
    <mergeCell ref="E10:F10"/>
    <mergeCell ref="E11:F11"/>
    <mergeCell ref="H4:K4"/>
    <mergeCell ref="H5:K5"/>
    <mergeCell ref="L10:L11"/>
    <mergeCell ref="M10:M11"/>
    <mergeCell ref="N10:N11"/>
    <mergeCell ref="A12:A13"/>
    <mergeCell ref="J12:J13"/>
    <mergeCell ref="K12:K13"/>
    <mergeCell ref="L12:L13"/>
    <mergeCell ref="A10:A11"/>
    <mergeCell ref="J10:J11"/>
    <mergeCell ref="E12:F12"/>
    <mergeCell ref="E13:F13"/>
    <mergeCell ref="B10:C10"/>
    <mergeCell ref="B11:C11"/>
    <mergeCell ref="B12:C12"/>
    <mergeCell ref="B13:C13"/>
    <mergeCell ref="B25:J25"/>
    <mergeCell ref="A24:B24"/>
    <mergeCell ref="A14:A15"/>
    <mergeCell ref="J14:J15"/>
    <mergeCell ref="K14:K15"/>
    <mergeCell ref="E14:F14"/>
    <mergeCell ref="E15:F15"/>
    <mergeCell ref="B14:C14"/>
    <mergeCell ref="B15:C15"/>
    <mergeCell ref="B31:J31"/>
    <mergeCell ref="B27:J27"/>
    <mergeCell ref="B28:J28"/>
    <mergeCell ref="B29:J29"/>
    <mergeCell ref="B30:J30"/>
  </mergeCells>
  <phoneticPr fontId="2"/>
  <conditionalFormatting sqref="B10:B11 D10:E11 G10:K11">
    <cfRule type="expression" dxfId="132" priority="243">
      <formula>$A$10=$B$37</formula>
    </cfRule>
  </conditionalFormatting>
  <conditionalFormatting sqref="B12:B13 D12:E13 G12:K13">
    <cfRule type="expression" dxfId="131" priority="246">
      <formula>$A$12=$B$38</formula>
    </cfRule>
  </conditionalFormatting>
  <conditionalFormatting sqref="B14:B15 D14:E15 G14:K15">
    <cfRule type="expression" dxfId="130" priority="249">
      <formula>$A$14=$B$39</formula>
    </cfRule>
  </conditionalFormatting>
  <dataValidations count="4">
    <dataValidation type="list" allowBlank="1" showInputMessage="1" showErrorMessage="1" prompt="該当する項目を選択してください。" sqref="K10:K15" xr:uid="{00000000-0002-0000-1800-000000000000}">
      <formula1>$M$37:$M$40</formula1>
    </dataValidation>
    <dataValidation type="list" allowBlank="1" showInputMessage="1" showErrorMessage="1" sqref="A10:A11" xr:uid="{4C68E511-FC36-407F-BB30-0B692B9C7B01}">
      <formula1>$A$37:$B$37</formula1>
    </dataValidation>
    <dataValidation type="list" allowBlank="1" showInputMessage="1" showErrorMessage="1" sqref="A12:A13" xr:uid="{731C5BFF-B7C3-4F45-B091-76F8BC83D405}">
      <formula1>$A$38:$B$38</formula1>
    </dataValidation>
    <dataValidation type="list" allowBlank="1" showInputMessage="1" showErrorMessage="1" sqref="A14:A15" xr:uid="{6BEF85D9-F279-4869-853A-598A9DC71A9F}">
      <formula1>$A$39:$B$39</formula1>
    </dataValidation>
  </dataValidations>
  <pageMargins left="0.78740157480314965" right="0.39370078740157483" top="0.86614173228346458" bottom="0.47244094488188981" header="0.51181102362204722" footer="0.31496062992125984"/>
  <pageSetup paperSize="9" scale="9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00B0F0"/>
  </sheetPr>
  <dimension ref="A1:J58"/>
  <sheetViews>
    <sheetView zoomScaleNormal="100" zoomScaleSheetLayoutView="85" workbookViewId="0">
      <selection activeCell="A7" sqref="A7:J7"/>
    </sheetView>
  </sheetViews>
  <sheetFormatPr defaultRowHeight="13.5" x14ac:dyDescent="0.15"/>
  <cols>
    <col min="1" max="1" width="3.625" customWidth="1"/>
    <col min="2" max="9" width="10.125" customWidth="1"/>
    <col min="10" max="10" width="3.625" customWidth="1"/>
    <col min="257" max="257" width="3.625" customWidth="1"/>
    <col min="258" max="265" width="10.125" customWidth="1"/>
    <col min="266" max="266" width="3.625" customWidth="1"/>
    <col min="513" max="513" width="3.625" customWidth="1"/>
    <col min="514" max="521" width="10.125" customWidth="1"/>
    <col min="522" max="522" width="3.625" customWidth="1"/>
    <col min="769" max="769" width="3.625" customWidth="1"/>
    <col min="770" max="777" width="10.125" customWidth="1"/>
    <col min="778" max="778" width="3.625" customWidth="1"/>
    <col min="1025" max="1025" width="3.625" customWidth="1"/>
    <col min="1026" max="1033" width="10.125" customWidth="1"/>
    <col min="1034" max="1034" width="3.625" customWidth="1"/>
    <col min="1281" max="1281" width="3.625" customWidth="1"/>
    <col min="1282" max="1289" width="10.125" customWidth="1"/>
    <col min="1290" max="1290" width="3.625" customWidth="1"/>
    <col min="1537" max="1537" width="3.625" customWidth="1"/>
    <col min="1538" max="1545" width="10.125" customWidth="1"/>
    <col min="1546" max="1546" width="3.625" customWidth="1"/>
    <col min="1793" max="1793" width="3.625" customWidth="1"/>
    <col min="1794" max="1801" width="10.125" customWidth="1"/>
    <col min="1802" max="1802" width="3.625" customWidth="1"/>
    <col min="2049" max="2049" width="3.625" customWidth="1"/>
    <col min="2050" max="2057" width="10.125" customWidth="1"/>
    <col min="2058" max="2058" width="3.625" customWidth="1"/>
    <col min="2305" max="2305" width="3.625" customWidth="1"/>
    <col min="2306" max="2313" width="10.125" customWidth="1"/>
    <col min="2314" max="2314" width="3.625" customWidth="1"/>
    <col min="2561" max="2561" width="3.625" customWidth="1"/>
    <col min="2562" max="2569" width="10.125" customWidth="1"/>
    <col min="2570" max="2570" width="3.625" customWidth="1"/>
    <col min="2817" max="2817" width="3.625" customWidth="1"/>
    <col min="2818" max="2825" width="10.125" customWidth="1"/>
    <col min="2826" max="2826" width="3.625" customWidth="1"/>
    <col min="3073" max="3073" width="3.625" customWidth="1"/>
    <col min="3074" max="3081" width="10.125" customWidth="1"/>
    <col min="3082" max="3082" width="3.625" customWidth="1"/>
    <col min="3329" max="3329" width="3.625" customWidth="1"/>
    <col min="3330" max="3337" width="10.125" customWidth="1"/>
    <col min="3338" max="3338" width="3.625" customWidth="1"/>
    <col min="3585" max="3585" width="3.625" customWidth="1"/>
    <col min="3586" max="3593" width="10.125" customWidth="1"/>
    <col min="3594" max="3594" width="3.625" customWidth="1"/>
    <col min="3841" max="3841" width="3.625" customWidth="1"/>
    <col min="3842" max="3849" width="10.125" customWidth="1"/>
    <col min="3850" max="3850" width="3.625" customWidth="1"/>
    <col min="4097" max="4097" width="3.625" customWidth="1"/>
    <col min="4098" max="4105" width="10.125" customWidth="1"/>
    <col min="4106" max="4106" width="3.625" customWidth="1"/>
    <col min="4353" max="4353" width="3.625" customWidth="1"/>
    <col min="4354" max="4361" width="10.125" customWidth="1"/>
    <col min="4362" max="4362" width="3.625" customWidth="1"/>
    <col min="4609" max="4609" width="3.625" customWidth="1"/>
    <col min="4610" max="4617" width="10.125" customWidth="1"/>
    <col min="4618" max="4618" width="3.625" customWidth="1"/>
    <col min="4865" max="4865" width="3.625" customWidth="1"/>
    <col min="4866" max="4873" width="10.125" customWidth="1"/>
    <col min="4874" max="4874" width="3.625" customWidth="1"/>
    <col min="5121" max="5121" width="3.625" customWidth="1"/>
    <col min="5122" max="5129" width="10.125" customWidth="1"/>
    <col min="5130" max="5130" width="3.625" customWidth="1"/>
    <col min="5377" max="5377" width="3.625" customWidth="1"/>
    <col min="5378" max="5385" width="10.125" customWidth="1"/>
    <col min="5386" max="5386" width="3.625" customWidth="1"/>
    <col min="5633" max="5633" width="3.625" customWidth="1"/>
    <col min="5634" max="5641" width="10.125" customWidth="1"/>
    <col min="5642" max="5642" width="3.625" customWidth="1"/>
    <col min="5889" max="5889" width="3.625" customWidth="1"/>
    <col min="5890" max="5897" width="10.125" customWidth="1"/>
    <col min="5898" max="5898" width="3.625" customWidth="1"/>
    <col min="6145" max="6145" width="3.625" customWidth="1"/>
    <col min="6146" max="6153" width="10.125" customWidth="1"/>
    <col min="6154" max="6154" width="3.625" customWidth="1"/>
    <col min="6401" max="6401" width="3.625" customWidth="1"/>
    <col min="6402" max="6409" width="10.125" customWidth="1"/>
    <col min="6410" max="6410" width="3.625" customWidth="1"/>
    <col min="6657" max="6657" width="3.625" customWidth="1"/>
    <col min="6658" max="6665" width="10.125" customWidth="1"/>
    <col min="6666" max="6666" width="3.625" customWidth="1"/>
    <col min="6913" max="6913" width="3.625" customWidth="1"/>
    <col min="6914" max="6921" width="10.125" customWidth="1"/>
    <col min="6922" max="6922" width="3.625" customWidth="1"/>
    <col min="7169" max="7169" width="3.625" customWidth="1"/>
    <col min="7170" max="7177" width="10.125" customWidth="1"/>
    <col min="7178" max="7178" width="3.625" customWidth="1"/>
    <col min="7425" max="7425" width="3.625" customWidth="1"/>
    <col min="7426" max="7433" width="10.125" customWidth="1"/>
    <col min="7434" max="7434" width="3.625" customWidth="1"/>
    <col min="7681" max="7681" width="3.625" customWidth="1"/>
    <col min="7682" max="7689" width="10.125" customWidth="1"/>
    <col min="7690" max="7690" width="3.625" customWidth="1"/>
    <col min="7937" max="7937" width="3.625" customWidth="1"/>
    <col min="7938" max="7945" width="10.125" customWidth="1"/>
    <col min="7946" max="7946" width="3.625" customWidth="1"/>
    <col min="8193" max="8193" width="3.625" customWidth="1"/>
    <col min="8194" max="8201" width="10.125" customWidth="1"/>
    <col min="8202" max="8202" width="3.625" customWidth="1"/>
    <col min="8449" max="8449" width="3.625" customWidth="1"/>
    <col min="8450" max="8457" width="10.125" customWidth="1"/>
    <col min="8458" max="8458" width="3.625" customWidth="1"/>
    <col min="8705" max="8705" width="3.625" customWidth="1"/>
    <col min="8706" max="8713" width="10.125" customWidth="1"/>
    <col min="8714" max="8714" width="3.625" customWidth="1"/>
    <col min="8961" max="8961" width="3.625" customWidth="1"/>
    <col min="8962" max="8969" width="10.125" customWidth="1"/>
    <col min="8970" max="8970" width="3.625" customWidth="1"/>
    <col min="9217" max="9217" width="3.625" customWidth="1"/>
    <col min="9218" max="9225" width="10.125" customWidth="1"/>
    <col min="9226" max="9226" width="3.625" customWidth="1"/>
    <col min="9473" max="9473" width="3.625" customWidth="1"/>
    <col min="9474" max="9481" width="10.125" customWidth="1"/>
    <col min="9482" max="9482" width="3.625" customWidth="1"/>
    <col min="9729" max="9729" width="3.625" customWidth="1"/>
    <col min="9730" max="9737" width="10.125" customWidth="1"/>
    <col min="9738" max="9738" width="3.625" customWidth="1"/>
    <col min="9985" max="9985" width="3.625" customWidth="1"/>
    <col min="9986" max="9993" width="10.125" customWidth="1"/>
    <col min="9994" max="9994" width="3.625" customWidth="1"/>
    <col min="10241" max="10241" width="3.625" customWidth="1"/>
    <col min="10242" max="10249" width="10.125" customWidth="1"/>
    <col min="10250" max="10250" width="3.625" customWidth="1"/>
    <col min="10497" max="10497" width="3.625" customWidth="1"/>
    <col min="10498" max="10505" width="10.125" customWidth="1"/>
    <col min="10506" max="10506" width="3.625" customWidth="1"/>
    <col min="10753" max="10753" width="3.625" customWidth="1"/>
    <col min="10754" max="10761" width="10.125" customWidth="1"/>
    <col min="10762" max="10762" width="3.625" customWidth="1"/>
    <col min="11009" max="11009" width="3.625" customWidth="1"/>
    <col min="11010" max="11017" width="10.125" customWidth="1"/>
    <col min="11018" max="11018" width="3.625" customWidth="1"/>
    <col min="11265" max="11265" width="3.625" customWidth="1"/>
    <col min="11266" max="11273" width="10.125" customWidth="1"/>
    <col min="11274" max="11274" width="3.625" customWidth="1"/>
    <col min="11521" max="11521" width="3.625" customWidth="1"/>
    <col min="11522" max="11529" width="10.125" customWidth="1"/>
    <col min="11530" max="11530" width="3.625" customWidth="1"/>
    <col min="11777" max="11777" width="3.625" customWidth="1"/>
    <col min="11778" max="11785" width="10.125" customWidth="1"/>
    <col min="11786" max="11786" width="3.625" customWidth="1"/>
    <col min="12033" max="12033" width="3.625" customWidth="1"/>
    <col min="12034" max="12041" width="10.125" customWidth="1"/>
    <col min="12042" max="12042" width="3.625" customWidth="1"/>
    <col min="12289" max="12289" width="3.625" customWidth="1"/>
    <col min="12290" max="12297" width="10.125" customWidth="1"/>
    <col min="12298" max="12298" width="3.625" customWidth="1"/>
    <col min="12545" max="12545" width="3.625" customWidth="1"/>
    <col min="12546" max="12553" width="10.125" customWidth="1"/>
    <col min="12554" max="12554" width="3.625" customWidth="1"/>
    <col min="12801" max="12801" width="3.625" customWidth="1"/>
    <col min="12802" max="12809" width="10.125" customWidth="1"/>
    <col min="12810" max="12810" width="3.625" customWidth="1"/>
    <col min="13057" max="13057" width="3.625" customWidth="1"/>
    <col min="13058" max="13065" width="10.125" customWidth="1"/>
    <col min="13066" max="13066" width="3.625" customWidth="1"/>
    <col min="13313" max="13313" width="3.625" customWidth="1"/>
    <col min="13314" max="13321" width="10.125" customWidth="1"/>
    <col min="13322" max="13322" width="3.625" customWidth="1"/>
    <col min="13569" max="13569" width="3.625" customWidth="1"/>
    <col min="13570" max="13577" width="10.125" customWidth="1"/>
    <col min="13578" max="13578" width="3.625" customWidth="1"/>
    <col min="13825" max="13825" width="3.625" customWidth="1"/>
    <col min="13826" max="13833" width="10.125" customWidth="1"/>
    <col min="13834" max="13834" width="3.625" customWidth="1"/>
    <col min="14081" max="14081" width="3.625" customWidth="1"/>
    <col min="14082" max="14089" width="10.125" customWidth="1"/>
    <col min="14090" max="14090" width="3.625" customWidth="1"/>
    <col min="14337" max="14337" width="3.625" customWidth="1"/>
    <col min="14338" max="14345" width="10.125" customWidth="1"/>
    <col min="14346" max="14346" width="3.625" customWidth="1"/>
    <col min="14593" max="14593" width="3.625" customWidth="1"/>
    <col min="14594" max="14601" width="10.125" customWidth="1"/>
    <col min="14602" max="14602" width="3.625" customWidth="1"/>
    <col min="14849" max="14849" width="3.625" customWidth="1"/>
    <col min="14850" max="14857" width="10.125" customWidth="1"/>
    <col min="14858" max="14858" width="3.625" customWidth="1"/>
    <col min="15105" max="15105" width="3.625" customWidth="1"/>
    <col min="15106" max="15113" width="10.125" customWidth="1"/>
    <col min="15114" max="15114" width="3.625" customWidth="1"/>
    <col min="15361" max="15361" width="3.625" customWidth="1"/>
    <col min="15362" max="15369" width="10.125" customWidth="1"/>
    <col min="15370" max="15370" width="3.625" customWidth="1"/>
    <col min="15617" max="15617" width="3.625" customWidth="1"/>
    <col min="15618" max="15625" width="10.125" customWidth="1"/>
    <col min="15626" max="15626" width="3.625" customWidth="1"/>
    <col min="15873" max="15873" width="3.625" customWidth="1"/>
    <col min="15874" max="15881" width="10.125" customWidth="1"/>
    <col min="15882" max="15882" width="3.625" customWidth="1"/>
    <col min="16129" max="16129" width="3.625" customWidth="1"/>
    <col min="16130" max="16137" width="10.125" customWidth="1"/>
    <col min="16138" max="16138" width="3.625" customWidth="1"/>
  </cols>
  <sheetData>
    <row r="1" spans="1:10" ht="14.25" x14ac:dyDescent="0.15">
      <c r="A1" s="1139"/>
      <c r="B1" s="1139"/>
      <c r="C1" s="1139"/>
      <c r="D1" s="1139"/>
      <c r="E1" s="1139"/>
      <c r="F1" s="1139"/>
      <c r="G1" s="1139"/>
      <c r="H1" s="1139"/>
      <c r="I1" s="1139"/>
      <c r="J1" s="1139"/>
    </row>
    <row r="2" spans="1:10" ht="13.5" customHeight="1" x14ac:dyDescent="0.15">
      <c r="A2" s="1139"/>
      <c r="B2" s="1139"/>
      <c r="C2" s="1139"/>
      <c r="D2" s="1139"/>
      <c r="E2" s="1139"/>
      <c r="F2" s="1139"/>
      <c r="G2" s="1139"/>
      <c r="H2" s="1139"/>
      <c r="I2" s="1139"/>
      <c r="J2" s="1139"/>
    </row>
    <row r="3" spans="1:10" ht="13.5" customHeight="1" x14ac:dyDescent="0.15">
      <c r="A3" s="1139"/>
      <c r="B3" s="1139"/>
      <c r="C3" s="1139"/>
      <c r="D3" s="1139"/>
      <c r="E3" s="1139"/>
      <c r="F3" s="1139"/>
      <c r="G3" s="1139"/>
      <c r="H3" s="1139"/>
      <c r="I3" s="1139"/>
      <c r="J3" s="1139"/>
    </row>
    <row r="4" spans="1:10" ht="14.25" x14ac:dyDescent="0.15">
      <c r="A4" s="1139"/>
      <c r="B4" s="1139"/>
      <c r="C4" s="1139"/>
      <c r="D4" s="1139"/>
      <c r="E4" s="1139"/>
      <c r="F4" s="1139"/>
      <c r="G4" s="1139"/>
      <c r="H4" s="1139"/>
      <c r="I4" s="1139"/>
      <c r="J4" s="1139"/>
    </row>
    <row r="5" spans="1:10" ht="14.25" x14ac:dyDescent="0.15">
      <c r="A5" s="1139"/>
      <c r="B5" s="1139"/>
      <c r="C5" s="1139"/>
      <c r="D5" s="1139"/>
      <c r="E5" s="1139"/>
      <c r="F5" s="1139"/>
      <c r="G5" s="1139"/>
      <c r="H5" s="1139"/>
      <c r="I5" s="1139"/>
      <c r="J5" s="1139"/>
    </row>
    <row r="6" spans="1:10" ht="14.25" x14ac:dyDescent="0.15">
      <c r="A6" s="1139"/>
      <c r="B6" s="1139"/>
      <c r="C6" s="1139"/>
      <c r="D6" s="1139"/>
      <c r="E6" s="1139"/>
      <c r="F6" s="1139"/>
      <c r="G6" s="1139"/>
      <c r="H6" s="1139"/>
      <c r="I6" s="1139"/>
      <c r="J6" s="1139"/>
    </row>
    <row r="7" spans="1:10" ht="24" x14ac:dyDescent="0.15">
      <c r="A7" s="1141" t="s">
        <v>306</v>
      </c>
      <c r="B7" s="1141"/>
      <c r="C7" s="1141"/>
      <c r="D7" s="1141"/>
      <c r="E7" s="1141"/>
      <c r="F7" s="1141"/>
      <c r="G7" s="1141"/>
      <c r="H7" s="1141"/>
      <c r="I7" s="1141"/>
      <c r="J7" s="1141"/>
    </row>
    <row r="8" spans="1:10" ht="14.25" x14ac:dyDescent="0.15">
      <c r="A8" s="1139"/>
      <c r="B8" s="1139"/>
      <c r="C8" s="1139"/>
      <c r="D8" s="1139"/>
      <c r="E8" s="1139"/>
      <c r="F8" s="1139"/>
      <c r="G8" s="1139"/>
      <c r="H8" s="1139"/>
      <c r="I8" s="1139"/>
      <c r="J8" s="1139"/>
    </row>
    <row r="9" spans="1:10" ht="14.25" x14ac:dyDescent="0.15">
      <c r="A9" s="1139"/>
      <c r="B9" s="1139"/>
      <c r="C9" s="1139"/>
      <c r="D9" s="1139"/>
      <c r="E9" s="1139"/>
      <c r="F9" s="1139"/>
      <c r="G9" s="1139"/>
      <c r="H9" s="1139"/>
      <c r="I9" s="1139"/>
      <c r="J9" s="1139"/>
    </row>
    <row r="10" spans="1:10" ht="14.25" x14ac:dyDescent="0.15">
      <c r="A10" s="1140"/>
      <c r="B10" s="1140"/>
      <c r="C10" s="1140"/>
      <c r="D10" s="1140"/>
      <c r="E10" s="1140"/>
      <c r="F10" s="1140"/>
      <c r="G10" s="1140"/>
      <c r="H10" s="1140"/>
      <c r="I10" s="1140"/>
    </row>
    <row r="11" spans="1:10" ht="14.25" x14ac:dyDescent="0.15">
      <c r="A11" s="50" t="s">
        <v>228</v>
      </c>
      <c r="B11" s="1147" t="str">
        <f>'様式１（表紙）'!B9</f>
        <v>令和６年　　月　　日</v>
      </c>
      <c r="C11" s="1147"/>
      <c r="D11" s="1147"/>
      <c r="E11" s="1144" t="s">
        <v>494</v>
      </c>
      <c r="F11" s="1144"/>
      <c r="G11" s="1144"/>
      <c r="H11" s="1144"/>
      <c r="I11" s="1144"/>
    </row>
    <row r="12" spans="1:10" ht="14.25" x14ac:dyDescent="0.15">
      <c r="A12" s="50"/>
      <c r="B12" s="1148" t="str">
        <f>'様式１（表紙）'!B11</f>
        <v>播但連絡道路　道路維持修繕工事（橋梁耐震補強修繕工事（第７・６高架橋））</v>
      </c>
      <c r="C12" s="1148"/>
      <c r="D12" s="1148"/>
      <c r="E12" s="1148"/>
      <c r="F12" s="1148"/>
      <c r="G12" s="1148"/>
      <c r="H12" s="1148"/>
      <c r="I12" s="1148"/>
    </row>
    <row r="13" spans="1:10" ht="14.25" x14ac:dyDescent="0.15">
      <c r="A13" s="50"/>
      <c r="B13" s="1140" t="s">
        <v>315</v>
      </c>
      <c r="C13" s="1140"/>
      <c r="D13" s="1140"/>
      <c r="E13" s="1140"/>
      <c r="F13" s="1140"/>
      <c r="G13" s="1140"/>
      <c r="H13" s="1140"/>
      <c r="I13" s="1140"/>
    </row>
    <row r="14" spans="1:10" ht="14.25" x14ac:dyDescent="0.15">
      <c r="A14" s="1139"/>
      <c r="B14" s="1139"/>
      <c r="C14" s="1139"/>
      <c r="D14" s="1139"/>
      <c r="E14" s="1139"/>
      <c r="F14" s="1139"/>
      <c r="G14" s="1139"/>
      <c r="H14" s="1139"/>
      <c r="I14" s="1139"/>
      <c r="J14" s="1139"/>
    </row>
    <row r="15" spans="1:10" ht="14.25" x14ac:dyDescent="0.15">
      <c r="A15" s="1139"/>
      <c r="B15" s="1139"/>
      <c r="C15" s="1139"/>
      <c r="D15" s="1139"/>
      <c r="E15" s="1139"/>
      <c r="F15" s="1139"/>
      <c r="G15" s="1139"/>
      <c r="H15" s="1139"/>
      <c r="I15" s="1139"/>
      <c r="J15" s="1139"/>
    </row>
    <row r="16" spans="1:10" ht="14.25" x14ac:dyDescent="0.15">
      <c r="A16" s="1139"/>
      <c r="B16" s="1139"/>
      <c r="C16" s="1139"/>
      <c r="D16" s="1139"/>
      <c r="E16" s="1139"/>
      <c r="F16" s="1139"/>
      <c r="G16" s="1139"/>
      <c r="H16" s="1139"/>
      <c r="I16" s="1139"/>
      <c r="J16" s="1139"/>
    </row>
    <row r="17" spans="1:10" ht="14.25" x14ac:dyDescent="0.15">
      <c r="A17" s="1139"/>
      <c r="B17" s="1139"/>
      <c r="C17" s="1139"/>
      <c r="D17" s="1139"/>
      <c r="E17" s="1139"/>
      <c r="F17" s="1139"/>
      <c r="G17" s="1139"/>
      <c r="H17" s="1139"/>
      <c r="I17" s="1139"/>
      <c r="J17" s="1139"/>
    </row>
    <row r="18" spans="1:10" ht="14.25" x14ac:dyDescent="0.15">
      <c r="A18" s="128"/>
      <c r="B18" s="1140" t="s">
        <v>316</v>
      </c>
      <c r="C18" s="1140"/>
      <c r="D18" s="1140"/>
      <c r="E18" s="1140"/>
      <c r="F18" s="1140"/>
      <c r="G18" s="1140"/>
      <c r="H18" s="1140"/>
      <c r="I18" s="1140"/>
    </row>
    <row r="19" spans="1:10" ht="14.25" x14ac:dyDescent="0.15">
      <c r="A19" s="50"/>
      <c r="B19" s="1140" t="s">
        <v>317</v>
      </c>
      <c r="C19" s="1140"/>
      <c r="D19" s="1140"/>
      <c r="E19" s="1140"/>
      <c r="F19" s="1140"/>
      <c r="G19" s="1140"/>
      <c r="H19" s="1140"/>
      <c r="I19" s="1140"/>
    </row>
    <row r="20" spans="1:10" ht="14.25" x14ac:dyDescent="0.15">
      <c r="A20" s="1139"/>
      <c r="B20" s="1139"/>
      <c r="C20" s="1139"/>
      <c r="D20" s="1139"/>
      <c r="E20" s="1139"/>
      <c r="F20" s="1139"/>
      <c r="G20" s="1139"/>
      <c r="H20" s="1139"/>
      <c r="I20" s="1139"/>
      <c r="J20" s="1139"/>
    </row>
    <row r="21" spans="1:10" ht="14.25" x14ac:dyDescent="0.15">
      <c r="A21" s="1139"/>
      <c r="B21" s="1139"/>
      <c r="C21" s="1139"/>
      <c r="D21" s="1139"/>
      <c r="E21" s="1139"/>
      <c r="F21" s="1139"/>
      <c r="G21" s="1139"/>
      <c r="H21" s="1139"/>
      <c r="I21" s="1139"/>
      <c r="J21" s="1139"/>
    </row>
    <row r="22" spans="1:10" ht="14.25" x14ac:dyDescent="0.15">
      <c r="A22" s="128"/>
      <c r="B22" s="1140" t="s">
        <v>754</v>
      </c>
      <c r="C22" s="1140"/>
      <c r="D22" s="1140"/>
      <c r="E22" s="1140"/>
      <c r="F22" s="1140"/>
      <c r="G22" s="1140"/>
      <c r="H22" s="1140"/>
      <c r="I22" s="1140"/>
    </row>
    <row r="23" spans="1:10" ht="14.25" x14ac:dyDescent="0.15">
      <c r="A23" s="50"/>
      <c r="B23" s="1140" t="s">
        <v>318</v>
      </c>
      <c r="C23" s="1140"/>
      <c r="D23" s="1140"/>
      <c r="E23" s="1140"/>
      <c r="F23" s="1140"/>
      <c r="G23" s="1140"/>
      <c r="H23" s="1140"/>
      <c r="I23" s="1140"/>
    </row>
    <row r="24" spans="1:10" ht="14.25" x14ac:dyDescent="0.15">
      <c r="A24" s="50" t="s">
        <v>2</v>
      </c>
      <c r="B24" s="1143" t="s">
        <v>527</v>
      </c>
      <c r="C24" s="1143"/>
      <c r="D24" s="1143"/>
      <c r="E24" s="1144" t="s">
        <v>755</v>
      </c>
      <c r="F24" s="1144"/>
      <c r="G24" s="1144"/>
      <c r="H24" s="1144"/>
      <c r="I24" s="1144"/>
    </row>
    <row r="25" spans="1:10" ht="14.25" x14ac:dyDescent="0.15">
      <c r="A25" s="50"/>
      <c r="B25" s="1140"/>
      <c r="C25" s="1140"/>
      <c r="D25" s="1140"/>
      <c r="E25" s="1140"/>
      <c r="F25" s="1140"/>
      <c r="G25" s="1140"/>
      <c r="H25" s="1140"/>
      <c r="I25" s="1140"/>
    </row>
    <row r="26" spans="1:10" ht="14.25" x14ac:dyDescent="0.15">
      <c r="A26" s="1140"/>
      <c r="B26" s="1140"/>
      <c r="C26" s="1140"/>
      <c r="D26" s="1140"/>
      <c r="E26" s="1140"/>
      <c r="F26" s="1140"/>
      <c r="G26" s="1140"/>
      <c r="H26" s="1140"/>
      <c r="I26" s="1140"/>
      <c r="J26" s="1140"/>
    </row>
    <row r="27" spans="1:10" ht="14.25" x14ac:dyDescent="0.15">
      <c r="A27" s="1140"/>
      <c r="B27" s="1140"/>
      <c r="C27" s="1140"/>
      <c r="D27" s="1140"/>
      <c r="E27" s="1140"/>
      <c r="F27" s="1140"/>
      <c r="G27" s="1140"/>
      <c r="H27" s="1140"/>
      <c r="I27" s="1140"/>
      <c r="J27" s="1140"/>
    </row>
    <row r="28" spans="1:10" ht="14.25" x14ac:dyDescent="0.15">
      <c r="A28" s="1140"/>
      <c r="B28" s="1140"/>
      <c r="C28" s="1140"/>
      <c r="D28" s="1140"/>
      <c r="E28" s="1140"/>
      <c r="F28" s="1140"/>
      <c r="G28" s="1140"/>
      <c r="H28" s="1140"/>
      <c r="I28" s="1140"/>
      <c r="J28" s="1140"/>
    </row>
    <row r="29" spans="1:10" ht="14.25" x14ac:dyDescent="0.15">
      <c r="A29" s="1140"/>
      <c r="B29" s="1140"/>
      <c r="C29" s="1140"/>
      <c r="D29" s="1140"/>
      <c r="E29" s="1140"/>
      <c r="F29" s="1140"/>
      <c r="G29" s="1140"/>
      <c r="H29" s="1140"/>
      <c r="I29" s="1140"/>
      <c r="J29" s="1140"/>
    </row>
    <row r="30" spans="1:10" ht="14.25" x14ac:dyDescent="0.15">
      <c r="A30" s="50"/>
      <c r="B30" s="1140" t="s">
        <v>307</v>
      </c>
      <c r="C30" s="1140"/>
      <c r="D30" s="1140"/>
      <c r="E30" s="1140"/>
      <c r="F30" s="50"/>
      <c r="G30" s="50"/>
      <c r="H30" s="50"/>
      <c r="I30" s="50"/>
    </row>
    <row r="31" spans="1:10" ht="14.25" x14ac:dyDescent="0.15">
      <c r="A31" s="50"/>
      <c r="B31" s="1140" t="s">
        <v>308</v>
      </c>
      <c r="C31" s="1140"/>
      <c r="D31" s="1140"/>
      <c r="E31" s="1140"/>
      <c r="F31" s="50"/>
      <c r="G31" s="50"/>
      <c r="H31" s="50"/>
      <c r="I31" s="50"/>
    </row>
    <row r="32" spans="1:10" ht="14.25" x14ac:dyDescent="0.15">
      <c r="A32" s="50"/>
      <c r="B32" s="1142" t="str">
        <f>'様式１（表紙）'!A4</f>
        <v>播但連絡道路管理事務所長</v>
      </c>
      <c r="C32" s="1142"/>
      <c r="D32" s="1142"/>
      <c r="E32" s="1142"/>
      <c r="F32" s="50"/>
      <c r="G32" s="50"/>
      <c r="H32" s="50"/>
      <c r="I32" s="50"/>
    </row>
    <row r="33" spans="1:10" ht="14.25" x14ac:dyDescent="0.15">
      <c r="A33" s="1140"/>
      <c r="B33" s="1140"/>
      <c r="C33" s="1140"/>
      <c r="D33" s="1140"/>
      <c r="E33" s="1140"/>
      <c r="F33" s="1140"/>
      <c r="G33" s="1140"/>
      <c r="H33" s="1140"/>
      <c r="I33" s="1140"/>
      <c r="J33" s="1140"/>
    </row>
    <row r="34" spans="1:10" ht="14.25" x14ac:dyDescent="0.15">
      <c r="A34" s="1140"/>
      <c r="B34" s="1140"/>
      <c r="C34" s="1140"/>
      <c r="D34" s="1140"/>
      <c r="E34" s="1140"/>
      <c r="F34" s="1140"/>
      <c r="G34" s="1140"/>
      <c r="H34" s="1140"/>
      <c r="I34" s="1140"/>
      <c r="J34" s="1140"/>
    </row>
    <row r="35" spans="1:10" ht="14.25" x14ac:dyDescent="0.15">
      <c r="A35" s="1140"/>
      <c r="B35" s="1140"/>
      <c r="C35" s="1140"/>
      <c r="D35" s="1140"/>
      <c r="E35" s="1140"/>
      <c r="F35" s="1140"/>
      <c r="G35" s="1140"/>
      <c r="H35" s="1140"/>
      <c r="I35" s="1140"/>
      <c r="J35" s="1140"/>
    </row>
    <row r="36" spans="1:10" ht="14.25" x14ac:dyDescent="0.15">
      <c r="A36" s="50"/>
      <c r="B36" s="1142" t="str">
        <f>'様式１（表紙）'!Q3</f>
        <v>令和６年　　月　　日</v>
      </c>
      <c r="C36" s="1142"/>
      <c r="D36" s="1142"/>
      <c r="E36" s="1142"/>
      <c r="F36" s="50"/>
      <c r="G36" s="50"/>
      <c r="H36" s="50"/>
      <c r="I36" s="50"/>
    </row>
    <row r="37" spans="1:10" ht="14.25" x14ac:dyDescent="0.15">
      <c r="A37" s="1140"/>
      <c r="B37" s="1140"/>
      <c r="C37" s="1140"/>
      <c r="D37" s="1140"/>
      <c r="E37" s="1140"/>
      <c r="F37" s="1140"/>
      <c r="G37" s="1140"/>
      <c r="H37" s="1140"/>
      <c r="I37" s="1140"/>
      <c r="J37" s="1140"/>
    </row>
    <row r="38" spans="1:10" ht="14.25" x14ac:dyDescent="0.15">
      <c r="A38" s="1140"/>
      <c r="B38" s="1140"/>
      <c r="C38" s="1140"/>
      <c r="D38" s="1140"/>
      <c r="E38" s="1140"/>
      <c r="F38" s="1140"/>
      <c r="G38" s="1140"/>
      <c r="H38" s="1140"/>
      <c r="I38" s="1140"/>
      <c r="J38" s="1140"/>
    </row>
    <row r="39" spans="1:10" ht="14.25" x14ac:dyDescent="0.15">
      <c r="A39" s="1140"/>
      <c r="B39" s="1140"/>
      <c r="C39" s="1140"/>
      <c r="D39" s="1140"/>
      <c r="E39" s="1140"/>
      <c r="F39" s="1140"/>
      <c r="G39" s="1140"/>
      <c r="H39" s="1140"/>
      <c r="I39" s="1140"/>
      <c r="J39" s="1140"/>
    </row>
    <row r="40" spans="1:10" ht="14.25" x14ac:dyDescent="0.15">
      <c r="A40" s="50"/>
      <c r="B40" s="50"/>
      <c r="C40" s="50"/>
      <c r="D40" s="50"/>
      <c r="E40" s="1146" t="s">
        <v>309</v>
      </c>
      <c r="F40" s="1146"/>
      <c r="G40" s="1145"/>
      <c r="H40" s="1145"/>
      <c r="I40" s="1145"/>
      <c r="J40" s="1145"/>
    </row>
    <row r="41" spans="1:10" ht="14.25" x14ac:dyDescent="0.15">
      <c r="A41" s="50"/>
      <c r="B41" s="50"/>
      <c r="C41" s="50"/>
      <c r="D41" s="50"/>
      <c r="E41" s="1146" t="s">
        <v>310</v>
      </c>
      <c r="F41" s="1146"/>
      <c r="G41" s="1142">
        <f>'様式１（表紙）'!L6</f>
        <v>0</v>
      </c>
      <c r="H41" s="1142"/>
      <c r="I41" s="1142"/>
      <c r="J41" s="1142"/>
    </row>
    <row r="42" spans="1:10" ht="14.25" x14ac:dyDescent="0.15">
      <c r="A42" s="50"/>
      <c r="B42" s="50"/>
      <c r="C42" s="50"/>
      <c r="D42" s="50"/>
      <c r="E42" s="1146" t="s">
        <v>311</v>
      </c>
      <c r="F42" s="1146"/>
      <c r="G42" s="1142">
        <f>'様式１（表紙）'!L5</f>
        <v>0</v>
      </c>
      <c r="H42" s="1142"/>
      <c r="I42" s="1142"/>
      <c r="J42" s="1142"/>
    </row>
    <row r="43" spans="1:10" ht="14.25" x14ac:dyDescent="0.15">
      <c r="A43" s="50"/>
      <c r="B43" s="50"/>
      <c r="C43" s="50"/>
      <c r="D43" s="50"/>
      <c r="E43" s="1146" t="s">
        <v>312</v>
      </c>
      <c r="F43" s="1146"/>
      <c r="G43" s="1142">
        <f>'様式１（表紙）'!L7</f>
        <v>0</v>
      </c>
      <c r="H43" s="1142"/>
      <c r="I43" s="1142"/>
      <c r="J43" s="1142"/>
    </row>
    <row r="44" spans="1:10" ht="14.25" x14ac:dyDescent="0.15">
      <c r="A44" s="50"/>
      <c r="B44" s="50"/>
      <c r="C44" s="50"/>
      <c r="D44" s="50"/>
      <c r="E44" s="1146" t="s">
        <v>15</v>
      </c>
      <c r="F44" s="1146"/>
      <c r="G44" s="1145"/>
      <c r="H44" s="1145"/>
      <c r="I44" s="1145"/>
      <c r="J44" s="1145"/>
    </row>
    <row r="45" spans="1:10" ht="14.25" x14ac:dyDescent="0.15">
      <c r="A45" s="50"/>
      <c r="B45" s="50"/>
      <c r="C45" s="50"/>
      <c r="D45" s="50"/>
      <c r="E45" s="1146" t="s">
        <v>313</v>
      </c>
      <c r="F45" s="1146"/>
      <c r="G45" s="1145"/>
      <c r="H45" s="1145"/>
      <c r="I45" s="1145"/>
      <c r="J45" s="1145"/>
    </row>
    <row r="46" spans="1:10" ht="14.25" x14ac:dyDescent="0.15">
      <c r="A46" s="1140"/>
      <c r="B46" s="1140"/>
      <c r="C46" s="1140"/>
      <c r="D46" s="1140"/>
      <c r="E46" s="1140"/>
      <c r="F46" s="1140"/>
      <c r="G46" s="1140"/>
      <c r="H46" s="1140"/>
      <c r="I46" s="1140"/>
      <c r="J46" s="1140"/>
    </row>
    <row r="47" spans="1:10" ht="14.25" x14ac:dyDescent="0.15">
      <c r="A47" s="1140"/>
      <c r="B47" s="1140"/>
      <c r="C47" s="1140"/>
      <c r="D47" s="1140"/>
      <c r="E47" s="1140"/>
      <c r="F47" s="1140"/>
      <c r="G47" s="1140"/>
      <c r="H47" s="1140"/>
      <c r="I47" s="1140"/>
      <c r="J47" s="1140"/>
    </row>
    <row r="48" spans="1:10" ht="14.25" x14ac:dyDescent="0.15">
      <c r="A48" s="1140"/>
      <c r="B48" s="1140"/>
      <c r="C48" s="1140"/>
      <c r="D48" s="1140"/>
      <c r="E48" s="1140"/>
      <c r="F48" s="1140"/>
      <c r="G48" s="1140"/>
      <c r="H48" s="1140"/>
      <c r="I48" s="1140"/>
      <c r="J48" s="1140"/>
    </row>
    <row r="49" spans="1:10" ht="14.25" x14ac:dyDescent="0.15">
      <c r="A49" s="1140"/>
      <c r="B49" s="1140"/>
      <c r="C49" s="1140"/>
      <c r="D49" s="1140"/>
      <c r="E49" s="1140"/>
      <c r="F49" s="1140"/>
      <c r="G49" s="1140"/>
      <c r="H49" s="1140"/>
      <c r="I49" s="1140"/>
      <c r="J49" s="1140"/>
    </row>
    <row r="50" spans="1:10" ht="14.25" x14ac:dyDescent="0.15">
      <c r="A50" s="1140"/>
      <c r="B50" s="1140"/>
      <c r="C50" s="1140"/>
      <c r="D50" s="1140"/>
      <c r="E50" s="1140"/>
      <c r="F50" s="1140"/>
      <c r="G50" s="1140"/>
      <c r="H50" s="1140"/>
      <c r="I50" s="1140"/>
      <c r="J50" s="1140"/>
    </row>
    <row r="51" spans="1:10" ht="14.25" x14ac:dyDescent="0.15">
      <c r="A51" s="1140"/>
      <c r="B51" s="1140"/>
      <c r="C51" s="1140"/>
      <c r="D51" s="1140"/>
      <c r="E51" s="1140"/>
      <c r="F51" s="1140"/>
      <c r="G51" s="1140"/>
      <c r="H51" s="1140"/>
      <c r="I51" s="1140"/>
      <c r="J51" s="1140"/>
    </row>
    <row r="52" spans="1:10" ht="14.25" x14ac:dyDescent="0.15">
      <c r="A52" s="1140"/>
      <c r="B52" s="1140"/>
      <c r="C52" s="1140"/>
      <c r="D52" s="1140"/>
      <c r="E52" s="1140"/>
      <c r="F52" s="1140"/>
      <c r="G52" s="1140"/>
      <c r="H52" s="1140"/>
      <c r="I52" s="1140"/>
      <c r="J52" s="1140"/>
    </row>
    <row r="53" spans="1:10" ht="14.25" x14ac:dyDescent="0.15">
      <c r="A53" s="1140"/>
      <c r="B53" s="1140"/>
      <c r="C53" s="1140"/>
      <c r="D53" s="1140"/>
      <c r="E53" s="1140"/>
      <c r="F53" s="1140"/>
      <c r="G53" s="1140"/>
      <c r="H53" s="1140"/>
      <c r="I53" s="1140"/>
      <c r="J53" s="1140"/>
    </row>
    <row r="54" spans="1:10" ht="14.25" customHeight="1" x14ac:dyDescent="0.15">
      <c r="A54" s="1140" t="s">
        <v>314</v>
      </c>
      <c r="B54" s="1140"/>
      <c r="C54" s="1140"/>
      <c r="D54" s="1140"/>
      <c r="E54" s="1140"/>
      <c r="F54" s="1140"/>
      <c r="G54" s="1140"/>
      <c r="H54" s="1140"/>
      <c r="I54" s="1140"/>
      <c r="J54" s="1140"/>
    </row>
    <row r="55" spans="1:10" ht="14.25" customHeight="1" x14ac:dyDescent="0.15">
      <c r="A55" s="1140"/>
      <c r="B55" s="1140"/>
      <c r="C55" s="1140"/>
      <c r="D55" s="1140"/>
      <c r="E55" s="1140"/>
      <c r="F55" s="1140"/>
      <c r="G55" s="1140"/>
      <c r="H55" s="1140"/>
      <c r="I55" s="1140"/>
      <c r="J55" s="1140"/>
    </row>
    <row r="56" spans="1:10" ht="14.25" x14ac:dyDescent="0.15">
      <c r="A56" s="1140"/>
      <c r="B56" s="1140"/>
      <c r="C56" s="1140"/>
      <c r="D56" s="1140"/>
      <c r="E56" s="1140"/>
      <c r="F56" s="1140"/>
      <c r="G56" s="1140"/>
      <c r="H56" s="1140"/>
      <c r="I56" s="1140"/>
    </row>
    <row r="57" spans="1:10" ht="14.25" x14ac:dyDescent="0.15">
      <c r="A57" s="1140"/>
      <c r="B57" s="1140"/>
      <c r="C57" s="1140"/>
      <c r="D57" s="1140"/>
      <c r="E57" s="1140"/>
      <c r="F57" s="1140"/>
      <c r="G57" s="1140"/>
      <c r="H57" s="1140"/>
      <c r="I57" s="1140"/>
    </row>
    <row r="58" spans="1:10" ht="14.25" x14ac:dyDescent="0.15">
      <c r="A58" s="1140"/>
      <c r="B58" s="1140"/>
      <c r="C58" s="1140"/>
      <c r="D58" s="1140"/>
      <c r="E58" s="1140"/>
      <c r="F58" s="1140"/>
      <c r="G58" s="1140"/>
      <c r="H58" s="1140"/>
      <c r="I58" s="1140"/>
    </row>
  </sheetData>
  <mergeCells count="66">
    <mergeCell ref="A46:J46"/>
    <mergeCell ref="A56:I56"/>
    <mergeCell ref="B11:D11"/>
    <mergeCell ref="E11:I11"/>
    <mergeCell ref="A33:J33"/>
    <mergeCell ref="B36:E36"/>
    <mergeCell ref="A37:J37"/>
    <mergeCell ref="B12:I12"/>
    <mergeCell ref="B32:E32"/>
    <mergeCell ref="A55:J55"/>
    <mergeCell ref="A47:J47"/>
    <mergeCell ref="A48:J48"/>
    <mergeCell ref="E41:F41"/>
    <mergeCell ref="E42:F42"/>
    <mergeCell ref="E45:F45"/>
    <mergeCell ref="G45:J45"/>
    <mergeCell ref="A10:I10"/>
    <mergeCell ref="A54:J54"/>
    <mergeCell ref="A50:J50"/>
    <mergeCell ref="A51:J51"/>
    <mergeCell ref="A52:J52"/>
    <mergeCell ref="B31:E31"/>
    <mergeCell ref="B18:I18"/>
    <mergeCell ref="A53:J53"/>
    <mergeCell ref="B25:I25"/>
    <mergeCell ref="B30:E30"/>
    <mergeCell ref="A49:J49"/>
    <mergeCell ref="E43:F43"/>
    <mergeCell ref="E44:F44"/>
    <mergeCell ref="B19:I19"/>
    <mergeCell ref="B22:I22"/>
    <mergeCell ref="B23:I23"/>
    <mergeCell ref="G41:J41"/>
    <mergeCell ref="G43:J43"/>
    <mergeCell ref="G44:J44"/>
    <mergeCell ref="A35:J35"/>
    <mergeCell ref="A38:J38"/>
    <mergeCell ref="A39:J39"/>
    <mergeCell ref="E40:F40"/>
    <mergeCell ref="G40:J40"/>
    <mergeCell ref="A26:J26"/>
    <mergeCell ref="A27:J27"/>
    <mergeCell ref="A34:J34"/>
    <mergeCell ref="A28:J28"/>
    <mergeCell ref="A29:J29"/>
    <mergeCell ref="A6:J6"/>
    <mergeCell ref="A57:I57"/>
    <mergeCell ref="A58:I58"/>
    <mergeCell ref="A7:J7"/>
    <mergeCell ref="A8:J8"/>
    <mergeCell ref="A9:J9"/>
    <mergeCell ref="A14:J14"/>
    <mergeCell ref="B13:I13"/>
    <mergeCell ref="G42:J42"/>
    <mergeCell ref="A15:J15"/>
    <mergeCell ref="A16:J16"/>
    <mergeCell ref="A17:J17"/>
    <mergeCell ref="A20:J20"/>
    <mergeCell ref="A21:J21"/>
    <mergeCell ref="B24:D24"/>
    <mergeCell ref="E24:I24"/>
    <mergeCell ref="A1:J1"/>
    <mergeCell ref="A2:J2"/>
    <mergeCell ref="A3:J3"/>
    <mergeCell ref="A4:J4"/>
    <mergeCell ref="A5:J5"/>
  </mergeCells>
  <phoneticPr fontId="2"/>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B991A-A12A-4BE0-8FEC-02312548D0D7}">
  <sheetPr>
    <tabColor rgb="FF00FFFF"/>
  </sheetPr>
  <dimension ref="A1"/>
  <sheetViews>
    <sheetView workbookViewId="0">
      <selection activeCell="Q26" sqref="Q26"/>
    </sheetView>
  </sheetViews>
  <sheetFormatPr defaultRowHeight="13.5" x14ac:dyDescent="0.15"/>
  <sheetData/>
  <phoneticPr fontId="2"/>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6B4A14-3B1D-4E8D-AF94-629F5B845886}">
  <sheetPr>
    <tabColor rgb="FF00FFFF"/>
    <pageSetUpPr fitToPage="1"/>
  </sheetPr>
  <dimension ref="A1:Q78"/>
  <sheetViews>
    <sheetView view="pageBreakPreview" topLeftCell="A46" zoomScale="130" zoomScaleNormal="100" zoomScaleSheetLayoutView="130" workbookViewId="0">
      <selection activeCell="D47" sqref="D47:Q47"/>
    </sheetView>
  </sheetViews>
  <sheetFormatPr defaultRowHeight="14.25" x14ac:dyDescent="0.15"/>
  <cols>
    <col min="1" max="1" width="3.625" style="256" customWidth="1"/>
    <col min="2" max="2" width="2.125" style="257" customWidth="1"/>
    <col min="3" max="3" width="5.125" style="257" customWidth="1"/>
    <col min="4" max="4" width="3.625" style="257" customWidth="1"/>
    <col min="5" max="7" width="6.625" style="257" customWidth="1"/>
    <col min="8" max="9" width="6.625" style="256" customWidth="1"/>
    <col min="10" max="10" width="15.625" style="256" customWidth="1"/>
    <col min="11" max="11" width="3.625" style="256" customWidth="1"/>
    <col min="12" max="13" width="5.125" style="256" customWidth="1"/>
    <col min="14" max="15" width="6.625" style="256" customWidth="1"/>
    <col min="16" max="16" width="3.625" style="256" customWidth="1"/>
    <col min="17" max="17" width="27.625" style="256" customWidth="1"/>
    <col min="18" max="261" width="9" style="256"/>
    <col min="262" max="262" width="3.625" style="256" customWidth="1"/>
    <col min="263" max="263" width="6.625" style="256" customWidth="1"/>
    <col min="264" max="264" width="3.625" style="256" customWidth="1"/>
    <col min="265" max="265" width="12.625" style="256" customWidth="1"/>
    <col min="266" max="268" width="6.625" style="256" customWidth="1"/>
    <col min="269" max="269" width="15.625" style="256" customWidth="1"/>
    <col min="270" max="270" width="3.625" style="256" customWidth="1"/>
    <col min="271" max="271" width="12.625" style="256" customWidth="1"/>
    <col min="272" max="272" width="27.625" style="256" customWidth="1"/>
    <col min="273" max="517" width="9" style="256"/>
    <col min="518" max="518" width="3.625" style="256" customWidth="1"/>
    <col min="519" max="519" width="6.625" style="256" customWidth="1"/>
    <col min="520" max="520" width="3.625" style="256" customWidth="1"/>
    <col min="521" max="521" width="12.625" style="256" customWidth="1"/>
    <col min="522" max="524" width="6.625" style="256" customWidth="1"/>
    <col min="525" max="525" width="15.625" style="256" customWidth="1"/>
    <col min="526" max="526" width="3.625" style="256" customWidth="1"/>
    <col min="527" max="527" width="12.625" style="256" customWidth="1"/>
    <col min="528" max="528" width="27.625" style="256" customWidth="1"/>
    <col min="529" max="773" width="9" style="256"/>
    <col min="774" max="774" width="3.625" style="256" customWidth="1"/>
    <col min="775" max="775" width="6.625" style="256" customWidth="1"/>
    <col min="776" max="776" width="3.625" style="256" customWidth="1"/>
    <col min="777" max="777" width="12.625" style="256" customWidth="1"/>
    <col min="778" max="780" width="6.625" style="256" customWidth="1"/>
    <col min="781" max="781" width="15.625" style="256" customWidth="1"/>
    <col min="782" max="782" width="3.625" style="256" customWidth="1"/>
    <col min="783" max="783" width="12.625" style="256" customWidth="1"/>
    <col min="784" max="784" width="27.625" style="256" customWidth="1"/>
    <col min="785" max="1029" width="9" style="256"/>
    <col min="1030" max="1030" width="3.625" style="256" customWidth="1"/>
    <col min="1031" max="1031" width="6.625" style="256" customWidth="1"/>
    <col min="1032" max="1032" width="3.625" style="256" customWidth="1"/>
    <col min="1033" max="1033" width="12.625" style="256" customWidth="1"/>
    <col min="1034" max="1036" width="6.625" style="256" customWidth="1"/>
    <col min="1037" max="1037" width="15.625" style="256" customWidth="1"/>
    <col min="1038" max="1038" width="3.625" style="256" customWidth="1"/>
    <col min="1039" max="1039" width="12.625" style="256" customWidth="1"/>
    <col min="1040" max="1040" width="27.625" style="256" customWidth="1"/>
    <col min="1041" max="1285" width="9" style="256"/>
    <col min="1286" max="1286" width="3.625" style="256" customWidth="1"/>
    <col min="1287" max="1287" width="6.625" style="256" customWidth="1"/>
    <col min="1288" max="1288" width="3.625" style="256" customWidth="1"/>
    <col min="1289" max="1289" width="12.625" style="256" customWidth="1"/>
    <col min="1290" max="1292" width="6.625" style="256" customWidth="1"/>
    <col min="1293" max="1293" width="15.625" style="256" customWidth="1"/>
    <col min="1294" max="1294" width="3.625" style="256" customWidth="1"/>
    <col min="1295" max="1295" width="12.625" style="256" customWidth="1"/>
    <col min="1296" max="1296" width="27.625" style="256" customWidth="1"/>
    <col min="1297" max="1541" width="9" style="256"/>
    <col min="1542" max="1542" width="3.625" style="256" customWidth="1"/>
    <col min="1543" max="1543" width="6.625" style="256" customWidth="1"/>
    <col min="1544" max="1544" width="3.625" style="256" customWidth="1"/>
    <col min="1545" max="1545" width="12.625" style="256" customWidth="1"/>
    <col min="1546" max="1548" width="6.625" style="256" customWidth="1"/>
    <col min="1549" max="1549" width="15.625" style="256" customWidth="1"/>
    <col min="1550" max="1550" width="3.625" style="256" customWidth="1"/>
    <col min="1551" max="1551" width="12.625" style="256" customWidth="1"/>
    <col min="1552" max="1552" width="27.625" style="256" customWidth="1"/>
    <col min="1553" max="1797" width="9" style="256"/>
    <col min="1798" max="1798" width="3.625" style="256" customWidth="1"/>
    <col min="1799" max="1799" width="6.625" style="256" customWidth="1"/>
    <col min="1800" max="1800" width="3.625" style="256" customWidth="1"/>
    <col min="1801" max="1801" width="12.625" style="256" customWidth="1"/>
    <col min="1802" max="1804" width="6.625" style="256" customWidth="1"/>
    <col min="1805" max="1805" width="15.625" style="256" customWidth="1"/>
    <col min="1806" max="1806" width="3.625" style="256" customWidth="1"/>
    <col min="1807" max="1807" width="12.625" style="256" customWidth="1"/>
    <col min="1808" max="1808" width="27.625" style="256" customWidth="1"/>
    <col min="1809" max="2053" width="9" style="256"/>
    <col min="2054" max="2054" width="3.625" style="256" customWidth="1"/>
    <col min="2055" max="2055" width="6.625" style="256" customWidth="1"/>
    <col min="2056" max="2056" width="3.625" style="256" customWidth="1"/>
    <col min="2057" max="2057" width="12.625" style="256" customWidth="1"/>
    <col min="2058" max="2060" width="6.625" style="256" customWidth="1"/>
    <col min="2061" max="2061" width="15.625" style="256" customWidth="1"/>
    <col min="2062" max="2062" width="3.625" style="256" customWidth="1"/>
    <col min="2063" max="2063" width="12.625" style="256" customWidth="1"/>
    <col min="2064" max="2064" width="27.625" style="256" customWidth="1"/>
    <col min="2065" max="2309" width="9" style="256"/>
    <col min="2310" max="2310" width="3.625" style="256" customWidth="1"/>
    <col min="2311" max="2311" width="6.625" style="256" customWidth="1"/>
    <col min="2312" max="2312" width="3.625" style="256" customWidth="1"/>
    <col min="2313" max="2313" width="12.625" style="256" customWidth="1"/>
    <col min="2314" max="2316" width="6.625" style="256" customWidth="1"/>
    <col min="2317" max="2317" width="15.625" style="256" customWidth="1"/>
    <col min="2318" max="2318" width="3.625" style="256" customWidth="1"/>
    <col min="2319" max="2319" width="12.625" style="256" customWidth="1"/>
    <col min="2320" max="2320" width="27.625" style="256" customWidth="1"/>
    <col min="2321" max="2565" width="9" style="256"/>
    <col min="2566" max="2566" width="3.625" style="256" customWidth="1"/>
    <col min="2567" max="2567" width="6.625" style="256" customWidth="1"/>
    <col min="2568" max="2568" width="3.625" style="256" customWidth="1"/>
    <col min="2569" max="2569" width="12.625" style="256" customWidth="1"/>
    <col min="2570" max="2572" width="6.625" style="256" customWidth="1"/>
    <col min="2573" max="2573" width="15.625" style="256" customWidth="1"/>
    <col min="2574" max="2574" width="3.625" style="256" customWidth="1"/>
    <col min="2575" max="2575" width="12.625" style="256" customWidth="1"/>
    <col min="2576" max="2576" width="27.625" style="256" customWidth="1"/>
    <col min="2577" max="2821" width="9" style="256"/>
    <col min="2822" max="2822" width="3.625" style="256" customWidth="1"/>
    <col min="2823" max="2823" width="6.625" style="256" customWidth="1"/>
    <col min="2824" max="2824" width="3.625" style="256" customWidth="1"/>
    <col min="2825" max="2825" width="12.625" style="256" customWidth="1"/>
    <col min="2826" max="2828" width="6.625" style="256" customWidth="1"/>
    <col min="2829" max="2829" width="15.625" style="256" customWidth="1"/>
    <col min="2830" max="2830" width="3.625" style="256" customWidth="1"/>
    <col min="2831" max="2831" width="12.625" style="256" customWidth="1"/>
    <col min="2832" max="2832" width="27.625" style="256" customWidth="1"/>
    <col min="2833" max="3077" width="9" style="256"/>
    <col min="3078" max="3078" width="3.625" style="256" customWidth="1"/>
    <col min="3079" max="3079" width="6.625" style="256" customWidth="1"/>
    <col min="3080" max="3080" width="3.625" style="256" customWidth="1"/>
    <col min="3081" max="3081" width="12.625" style="256" customWidth="1"/>
    <col min="3082" max="3084" width="6.625" style="256" customWidth="1"/>
    <col min="3085" max="3085" width="15.625" style="256" customWidth="1"/>
    <col min="3086" max="3086" width="3.625" style="256" customWidth="1"/>
    <col min="3087" max="3087" width="12.625" style="256" customWidth="1"/>
    <col min="3088" max="3088" width="27.625" style="256" customWidth="1"/>
    <col min="3089" max="3333" width="9" style="256"/>
    <col min="3334" max="3334" width="3.625" style="256" customWidth="1"/>
    <col min="3335" max="3335" width="6.625" style="256" customWidth="1"/>
    <col min="3336" max="3336" width="3.625" style="256" customWidth="1"/>
    <col min="3337" max="3337" width="12.625" style="256" customWidth="1"/>
    <col min="3338" max="3340" width="6.625" style="256" customWidth="1"/>
    <col min="3341" max="3341" width="15.625" style="256" customWidth="1"/>
    <col min="3342" max="3342" width="3.625" style="256" customWidth="1"/>
    <col min="3343" max="3343" width="12.625" style="256" customWidth="1"/>
    <col min="3344" max="3344" width="27.625" style="256" customWidth="1"/>
    <col min="3345" max="3589" width="9" style="256"/>
    <col min="3590" max="3590" width="3.625" style="256" customWidth="1"/>
    <col min="3591" max="3591" width="6.625" style="256" customWidth="1"/>
    <col min="3592" max="3592" width="3.625" style="256" customWidth="1"/>
    <col min="3593" max="3593" width="12.625" style="256" customWidth="1"/>
    <col min="3594" max="3596" width="6.625" style="256" customWidth="1"/>
    <col min="3597" max="3597" width="15.625" style="256" customWidth="1"/>
    <col min="3598" max="3598" width="3.625" style="256" customWidth="1"/>
    <col min="3599" max="3599" width="12.625" style="256" customWidth="1"/>
    <col min="3600" max="3600" width="27.625" style="256" customWidth="1"/>
    <col min="3601" max="3845" width="9" style="256"/>
    <col min="3846" max="3846" width="3.625" style="256" customWidth="1"/>
    <col min="3847" max="3847" width="6.625" style="256" customWidth="1"/>
    <col min="3848" max="3848" width="3.625" style="256" customWidth="1"/>
    <col min="3849" max="3849" width="12.625" style="256" customWidth="1"/>
    <col min="3850" max="3852" width="6.625" style="256" customWidth="1"/>
    <col min="3853" max="3853" width="15.625" style="256" customWidth="1"/>
    <col min="3854" max="3854" width="3.625" style="256" customWidth="1"/>
    <col min="3855" max="3855" width="12.625" style="256" customWidth="1"/>
    <col min="3856" max="3856" width="27.625" style="256" customWidth="1"/>
    <col min="3857" max="4101" width="9" style="256"/>
    <col min="4102" max="4102" width="3.625" style="256" customWidth="1"/>
    <col min="4103" max="4103" width="6.625" style="256" customWidth="1"/>
    <col min="4104" max="4104" width="3.625" style="256" customWidth="1"/>
    <col min="4105" max="4105" width="12.625" style="256" customWidth="1"/>
    <col min="4106" max="4108" width="6.625" style="256" customWidth="1"/>
    <col min="4109" max="4109" width="15.625" style="256" customWidth="1"/>
    <col min="4110" max="4110" width="3.625" style="256" customWidth="1"/>
    <col min="4111" max="4111" width="12.625" style="256" customWidth="1"/>
    <col min="4112" max="4112" width="27.625" style="256" customWidth="1"/>
    <col min="4113" max="4357" width="9" style="256"/>
    <col min="4358" max="4358" width="3.625" style="256" customWidth="1"/>
    <col min="4359" max="4359" width="6.625" style="256" customWidth="1"/>
    <col min="4360" max="4360" width="3.625" style="256" customWidth="1"/>
    <col min="4361" max="4361" width="12.625" style="256" customWidth="1"/>
    <col min="4362" max="4364" width="6.625" style="256" customWidth="1"/>
    <col min="4365" max="4365" width="15.625" style="256" customWidth="1"/>
    <col min="4366" max="4366" width="3.625" style="256" customWidth="1"/>
    <col min="4367" max="4367" width="12.625" style="256" customWidth="1"/>
    <col min="4368" max="4368" width="27.625" style="256" customWidth="1"/>
    <col min="4369" max="4613" width="9" style="256"/>
    <col min="4614" max="4614" width="3.625" style="256" customWidth="1"/>
    <col min="4615" max="4615" width="6.625" style="256" customWidth="1"/>
    <col min="4616" max="4616" width="3.625" style="256" customWidth="1"/>
    <col min="4617" max="4617" width="12.625" style="256" customWidth="1"/>
    <col min="4618" max="4620" width="6.625" style="256" customWidth="1"/>
    <col min="4621" max="4621" width="15.625" style="256" customWidth="1"/>
    <col min="4622" max="4622" width="3.625" style="256" customWidth="1"/>
    <col min="4623" max="4623" width="12.625" style="256" customWidth="1"/>
    <col min="4624" max="4624" width="27.625" style="256" customWidth="1"/>
    <col min="4625" max="4869" width="9" style="256"/>
    <col min="4870" max="4870" width="3.625" style="256" customWidth="1"/>
    <col min="4871" max="4871" width="6.625" style="256" customWidth="1"/>
    <col min="4872" max="4872" width="3.625" style="256" customWidth="1"/>
    <col min="4873" max="4873" width="12.625" style="256" customWidth="1"/>
    <col min="4874" max="4876" width="6.625" style="256" customWidth="1"/>
    <col min="4877" max="4877" width="15.625" style="256" customWidth="1"/>
    <col min="4878" max="4878" width="3.625" style="256" customWidth="1"/>
    <col min="4879" max="4879" width="12.625" style="256" customWidth="1"/>
    <col min="4880" max="4880" width="27.625" style="256" customWidth="1"/>
    <col min="4881" max="5125" width="9" style="256"/>
    <col min="5126" max="5126" width="3.625" style="256" customWidth="1"/>
    <col min="5127" max="5127" width="6.625" style="256" customWidth="1"/>
    <col min="5128" max="5128" width="3.625" style="256" customWidth="1"/>
    <col min="5129" max="5129" width="12.625" style="256" customWidth="1"/>
    <col min="5130" max="5132" width="6.625" style="256" customWidth="1"/>
    <col min="5133" max="5133" width="15.625" style="256" customWidth="1"/>
    <col min="5134" max="5134" width="3.625" style="256" customWidth="1"/>
    <col min="5135" max="5135" width="12.625" style="256" customWidth="1"/>
    <col min="5136" max="5136" width="27.625" style="256" customWidth="1"/>
    <col min="5137" max="5381" width="9" style="256"/>
    <col min="5382" max="5382" width="3.625" style="256" customWidth="1"/>
    <col min="5383" max="5383" width="6.625" style="256" customWidth="1"/>
    <col min="5384" max="5384" width="3.625" style="256" customWidth="1"/>
    <col min="5385" max="5385" width="12.625" style="256" customWidth="1"/>
    <col min="5386" max="5388" width="6.625" style="256" customWidth="1"/>
    <col min="5389" max="5389" width="15.625" style="256" customWidth="1"/>
    <col min="5390" max="5390" width="3.625" style="256" customWidth="1"/>
    <col min="5391" max="5391" width="12.625" style="256" customWidth="1"/>
    <col min="5392" max="5392" width="27.625" style="256" customWidth="1"/>
    <col min="5393" max="5637" width="9" style="256"/>
    <col min="5638" max="5638" width="3.625" style="256" customWidth="1"/>
    <col min="5639" max="5639" width="6.625" style="256" customWidth="1"/>
    <col min="5640" max="5640" width="3.625" style="256" customWidth="1"/>
    <col min="5641" max="5641" width="12.625" style="256" customWidth="1"/>
    <col min="5642" max="5644" width="6.625" style="256" customWidth="1"/>
    <col min="5645" max="5645" width="15.625" style="256" customWidth="1"/>
    <col min="5646" max="5646" width="3.625" style="256" customWidth="1"/>
    <col min="5647" max="5647" width="12.625" style="256" customWidth="1"/>
    <col min="5648" max="5648" width="27.625" style="256" customWidth="1"/>
    <col min="5649" max="5893" width="9" style="256"/>
    <col min="5894" max="5894" width="3.625" style="256" customWidth="1"/>
    <col min="5895" max="5895" width="6.625" style="256" customWidth="1"/>
    <col min="5896" max="5896" width="3.625" style="256" customWidth="1"/>
    <col min="5897" max="5897" width="12.625" style="256" customWidth="1"/>
    <col min="5898" max="5900" width="6.625" style="256" customWidth="1"/>
    <col min="5901" max="5901" width="15.625" style="256" customWidth="1"/>
    <col min="5902" max="5902" width="3.625" style="256" customWidth="1"/>
    <col min="5903" max="5903" width="12.625" style="256" customWidth="1"/>
    <col min="5904" max="5904" width="27.625" style="256" customWidth="1"/>
    <col min="5905" max="6149" width="9" style="256"/>
    <col min="6150" max="6150" width="3.625" style="256" customWidth="1"/>
    <col min="6151" max="6151" width="6.625" style="256" customWidth="1"/>
    <col min="6152" max="6152" width="3.625" style="256" customWidth="1"/>
    <col min="6153" max="6153" width="12.625" style="256" customWidth="1"/>
    <col min="6154" max="6156" width="6.625" style="256" customWidth="1"/>
    <col min="6157" max="6157" width="15.625" style="256" customWidth="1"/>
    <col min="6158" max="6158" width="3.625" style="256" customWidth="1"/>
    <col min="6159" max="6159" width="12.625" style="256" customWidth="1"/>
    <col min="6160" max="6160" width="27.625" style="256" customWidth="1"/>
    <col min="6161" max="6405" width="9" style="256"/>
    <col min="6406" max="6406" width="3.625" style="256" customWidth="1"/>
    <col min="6407" max="6407" width="6.625" style="256" customWidth="1"/>
    <col min="6408" max="6408" width="3.625" style="256" customWidth="1"/>
    <col min="6409" max="6409" width="12.625" style="256" customWidth="1"/>
    <col min="6410" max="6412" width="6.625" style="256" customWidth="1"/>
    <col min="6413" max="6413" width="15.625" style="256" customWidth="1"/>
    <col min="6414" max="6414" width="3.625" style="256" customWidth="1"/>
    <col min="6415" max="6415" width="12.625" style="256" customWidth="1"/>
    <col min="6416" max="6416" width="27.625" style="256" customWidth="1"/>
    <col min="6417" max="6661" width="9" style="256"/>
    <col min="6662" max="6662" width="3.625" style="256" customWidth="1"/>
    <col min="6663" max="6663" width="6.625" style="256" customWidth="1"/>
    <col min="6664" max="6664" width="3.625" style="256" customWidth="1"/>
    <col min="6665" max="6665" width="12.625" style="256" customWidth="1"/>
    <col min="6666" max="6668" width="6.625" style="256" customWidth="1"/>
    <col min="6669" max="6669" width="15.625" style="256" customWidth="1"/>
    <col min="6670" max="6670" width="3.625" style="256" customWidth="1"/>
    <col min="6671" max="6671" width="12.625" style="256" customWidth="1"/>
    <col min="6672" max="6672" width="27.625" style="256" customWidth="1"/>
    <col min="6673" max="6917" width="9" style="256"/>
    <col min="6918" max="6918" width="3.625" style="256" customWidth="1"/>
    <col min="6919" max="6919" width="6.625" style="256" customWidth="1"/>
    <col min="6920" max="6920" width="3.625" style="256" customWidth="1"/>
    <col min="6921" max="6921" width="12.625" style="256" customWidth="1"/>
    <col min="6922" max="6924" width="6.625" style="256" customWidth="1"/>
    <col min="6925" max="6925" width="15.625" style="256" customWidth="1"/>
    <col min="6926" max="6926" width="3.625" style="256" customWidth="1"/>
    <col min="6927" max="6927" width="12.625" style="256" customWidth="1"/>
    <col min="6928" max="6928" width="27.625" style="256" customWidth="1"/>
    <col min="6929" max="7173" width="9" style="256"/>
    <col min="7174" max="7174" width="3.625" style="256" customWidth="1"/>
    <col min="7175" max="7175" width="6.625" style="256" customWidth="1"/>
    <col min="7176" max="7176" width="3.625" style="256" customWidth="1"/>
    <col min="7177" max="7177" width="12.625" style="256" customWidth="1"/>
    <col min="7178" max="7180" width="6.625" style="256" customWidth="1"/>
    <col min="7181" max="7181" width="15.625" style="256" customWidth="1"/>
    <col min="7182" max="7182" width="3.625" style="256" customWidth="1"/>
    <col min="7183" max="7183" width="12.625" style="256" customWidth="1"/>
    <col min="7184" max="7184" width="27.625" style="256" customWidth="1"/>
    <col min="7185" max="7429" width="9" style="256"/>
    <col min="7430" max="7430" width="3.625" style="256" customWidth="1"/>
    <col min="7431" max="7431" width="6.625" style="256" customWidth="1"/>
    <col min="7432" max="7432" width="3.625" style="256" customWidth="1"/>
    <col min="7433" max="7433" width="12.625" style="256" customWidth="1"/>
    <col min="7434" max="7436" width="6.625" style="256" customWidth="1"/>
    <col min="7437" max="7437" width="15.625" style="256" customWidth="1"/>
    <col min="7438" max="7438" width="3.625" style="256" customWidth="1"/>
    <col min="7439" max="7439" width="12.625" style="256" customWidth="1"/>
    <col min="7440" max="7440" width="27.625" style="256" customWidth="1"/>
    <col min="7441" max="7685" width="9" style="256"/>
    <col min="7686" max="7686" width="3.625" style="256" customWidth="1"/>
    <col min="7687" max="7687" width="6.625" style="256" customWidth="1"/>
    <col min="7688" max="7688" width="3.625" style="256" customWidth="1"/>
    <col min="7689" max="7689" width="12.625" style="256" customWidth="1"/>
    <col min="7690" max="7692" width="6.625" style="256" customWidth="1"/>
    <col min="7693" max="7693" width="15.625" style="256" customWidth="1"/>
    <col min="7694" max="7694" width="3.625" style="256" customWidth="1"/>
    <col min="7695" max="7695" width="12.625" style="256" customWidth="1"/>
    <col min="7696" max="7696" width="27.625" style="256" customWidth="1"/>
    <col min="7697" max="7941" width="9" style="256"/>
    <col min="7942" max="7942" width="3.625" style="256" customWidth="1"/>
    <col min="7943" max="7943" width="6.625" style="256" customWidth="1"/>
    <col min="7944" max="7944" width="3.625" style="256" customWidth="1"/>
    <col min="7945" max="7945" width="12.625" style="256" customWidth="1"/>
    <col min="7946" max="7948" width="6.625" style="256" customWidth="1"/>
    <col min="7949" max="7949" width="15.625" style="256" customWidth="1"/>
    <col min="7950" max="7950" width="3.625" style="256" customWidth="1"/>
    <col min="7951" max="7951" width="12.625" style="256" customWidth="1"/>
    <col min="7952" max="7952" width="27.625" style="256" customWidth="1"/>
    <col min="7953" max="8197" width="9" style="256"/>
    <col min="8198" max="8198" width="3.625" style="256" customWidth="1"/>
    <col min="8199" max="8199" width="6.625" style="256" customWidth="1"/>
    <col min="8200" max="8200" width="3.625" style="256" customWidth="1"/>
    <col min="8201" max="8201" width="12.625" style="256" customWidth="1"/>
    <col min="8202" max="8204" width="6.625" style="256" customWidth="1"/>
    <col min="8205" max="8205" width="15.625" style="256" customWidth="1"/>
    <col min="8206" max="8206" width="3.625" style="256" customWidth="1"/>
    <col min="8207" max="8207" width="12.625" style="256" customWidth="1"/>
    <col min="8208" max="8208" width="27.625" style="256" customWidth="1"/>
    <col min="8209" max="8453" width="9" style="256"/>
    <col min="8454" max="8454" width="3.625" style="256" customWidth="1"/>
    <col min="8455" max="8455" width="6.625" style="256" customWidth="1"/>
    <col min="8456" max="8456" width="3.625" style="256" customWidth="1"/>
    <col min="8457" max="8457" width="12.625" style="256" customWidth="1"/>
    <col min="8458" max="8460" width="6.625" style="256" customWidth="1"/>
    <col min="8461" max="8461" width="15.625" style="256" customWidth="1"/>
    <col min="8462" max="8462" width="3.625" style="256" customWidth="1"/>
    <col min="8463" max="8463" width="12.625" style="256" customWidth="1"/>
    <col min="8464" max="8464" width="27.625" style="256" customWidth="1"/>
    <col min="8465" max="8709" width="9" style="256"/>
    <col min="8710" max="8710" width="3.625" style="256" customWidth="1"/>
    <col min="8711" max="8711" width="6.625" style="256" customWidth="1"/>
    <col min="8712" max="8712" width="3.625" style="256" customWidth="1"/>
    <col min="8713" max="8713" width="12.625" style="256" customWidth="1"/>
    <col min="8714" max="8716" width="6.625" style="256" customWidth="1"/>
    <col min="8717" max="8717" width="15.625" style="256" customWidth="1"/>
    <col min="8718" max="8718" width="3.625" style="256" customWidth="1"/>
    <col min="8719" max="8719" width="12.625" style="256" customWidth="1"/>
    <col min="8720" max="8720" width="27.625" style="256" customWidth="1"/>
    <col min="8721" max="8965" width="9" style="256"/>
    <col min="8966" max="8966" width="3.625" style="256" customWidth="1"/>
    <col min="8967" max="8967" width="6.625" style="256" customWidth="1"/>
    <col min="8968" max="8968" width="3.625" style="256" customWidth="1"/>
    <col min="8969" max="8969" width="12.625" style="256" customWidth="1"/>
    <col min="8970" max="8972" width="6.625" style="256" customWidth="1"/>
    <col min="8973" max="8973" width="15.625" style="256" customWidth="1"/>
    <col min="8974" max="8974" width="3.625" style="256" customWidth="1"/>
    <col min="8975" max="8975" width="12.625" style="256" customWidth="1"/>
    <col min="8976" max="8976" width="27.625" style="256" customWidth="1"/>
    <col min="8977" max="9221" width="9" style="256"/>
    <col min="9222" max="9222" width="3.625" style="256" customWidth="1"/>
    <col min="9223" max="9223" width="6.625" style="256" customWidth="1"/>
    <col min="9224" max="9224" width="3.625" style="256" customWidth="1"/>
    <col min="9225" max="9225" width="12.625" style="256" customWidth="1"/>
    <col min="9226" max="9228" width="6.625" style="256" customWidth="1"/>
    <col min="9229" max="9229" width="15.625" style="256" customWidth="1"/>
    <col min="9230" max="9230" width="3.625" style="256" customWidth="1"/>
    <col min="9231" max="9231" width="12.625" style="256" customWidth="1"/>
    <col min="9232" max="9232" width="27.625" style="256" customWidth="1"/>
    <col min="9233" max="9477" width="9" style="256"/>
    <col min="9478" max="9478" width="3.625" style="256" customWidth="1"/>
    <col min="9479" max="9479" width="6.625" style="256" customWidth="1"/>
    <col min="9480" max="9480" width="3.625" style="256" customWidth="1"/>
    <col min="9481" max="9481" width="12.625" style="256" customWidth="1"/>
    <col min="9482" max="9484" width="6.625" style="256" customWidth="1"/>
    <col min="9485" max="9485" width="15.625" style="256" customWidth="1"/>
    <col min="9486" max="9486" width="3.625" style="256" customWidth="1"/>
    <col min="9487" max="9487" width="12.625" style="256" customWidth="1"/>
    <col min="9488" max="9488" width="27.625" style="256" customWidth="1"/>
    <col min="9489" max="9733" width="9" style="256"/>
    <col min="9734" max="9734" width="3.625" style="256" customWidth="1"/>
    <col min="9735" max="9735" width="6.625" style="256" customWidth="1"/>
    <col min="9736" max="9736" width="3.625" style="256" customWidth="1"/>
    <col min="9737" max="9737" width="12.625" style="256" customWidth="1"/>
    <col min="9738" max="9740" width="6.625" style="256" customWidth="1"/>
    <col min="9741" max="9741" width="15.625" style="256" customWidth="1"/>
    <col min="9742" max="9742" width="3.625" style="256" customWidth="1"/>
    <col min="9743" max="9743" width="12.625" style="256" customWidth="1"/>
    <col min="9744" max="9744" width="27.625" style="256" customWidth="1"/>
    <col min="9745" max="9989" width="9" style="256"/>
    <col min="9990" max="9990" width="3.625" style="256" customWidth="1"/>
    <col min="9991" max="9991" width="6.625" style="256" customWidth="1"/>
    <col min="9992" max="9992" width="3.625" style="256" customWidth="1"/>
    <col min="9993" max="9993" width="12.625" style="256" customWidth="1"/>
    <col min="9994" max="9996" width="6.625" style="256" customWidth="1"/>
    <col min="9997" max="9997" width="15.625" style="256" customWidth="1"/>
    <col min="9998" max="9998" width="3.625" style="256" customWidth="1"/>
    <col min="9999" max="9999" width="12.625" style="256" customWidth="1"/>
    <col min="10000" max="10000" width="27.625" style="256" customWidth="1"/>
    <col min="10001" max="10245" width="9" style="256"/>
    <col min="10246" max="10246" width="3.625" style="256" customWidth="1"/>
    <col min="10247" max="10247" width="6.625" style="256" customWidth="1"/>
    <col min="10248" max="10248" width="3.625" style="256" customWidth="1"/>
    <col min="10249" max="10249" width="12.625" style="256" customWidth="1"/>
    <col min="10250" max="10252" width="6.625" style="256" customWidth="1"/>
    <col min="10253" max="10253" width="15.625" style="256" customWidth="1"/>
    <col min="10254" max="10254" width="3.625" style="256" customWidth="1"/>
    <col min="10255" max="10255" width="12.625" style="256" customWidth="1"/>
    <col min="10256" max="10256" width="27.625" style="256" customWidth="1"/>
    <col min="10257" max="10501" width="9" style="256"/>
    <col min="10502" max="10502" width="3.625" style="256" customWidth="1"/>
    <col min="10503" max="10503" width="6.625" style="256" customWidth="1"/>
    <col min="10504" max="10504" width="3.625" style="256" customWidth="1"/>
    <col min="10505" max="10505" width="12.625" style="256" customWidth="1"/>
    <col min="10506" max="10508" width="6.625" style="256" customWidth="1"/>
    <col min="10509" max="10509" width="15.625" style="256" customWidth="1"/>
    <col min="10510" max="10510" width="3.625" style="256" customWidth="1"/>
    <col min="10511" max="10511" width="12.625" style="256" customWidth="1"/>
    <col min="10512" max="10512" width="27.625" style="256" customWidth="1"/>
    <col min="10513" max="10757" width="9" style="256"/>
    <col min="10758" max="10758" width="3.625" style="256" customWidth="1"/>
    <col min="10759" max="10759" width="6.625" style="256" customWidth="1"/>
    <col min="10760" max="10760" width="3.625" style="256" customWidth="1"/>
    <col min="10761" max="10761" width="12.625" style="256" customWidth="1"/>
    <col min="10762" max="10764" width="6.625" style="256" customWidth="1"/>
    <col min="10765" max="10765" width="15.625" style="256" customWidth="1"/>
    <col min="10766" max="10766" width="3.625" style="256" customWidth="1"/>
    <col min="10767" max="10767" width="12.625" style="256" customWidth="1"/>
    <col min="10768" max="10768" width="27.625" style="256" customWidth="1"/>
    <col min="10769" max="11013" width="9" style="256"/>
    <col min="11014" max="11014" width="3.625" style="256" customWidth="1"/>
    <col min="11015" max="11015" width="6.625" style="256" customWidth="1"/>
    <col min="11016" max="11016" width="3.625" style="256" customWidth="1"/>
    <col min="11017" max="11017" width="12.625" style="256" customWidth="1"/>
    <col min="11018" max="11020" width="6.625" style="256" customWidth="1"/>
    <col min="11021" max="11021" width="15.625" style="256" customWidth="1"/>
    <col min="11022" max="11022" width="3.625" style="256" customWidth="1"/>
    <col min="11023" max="11023" width="12.625" style="256" customWidth="1"/>
    <col min="11024" max="11024" width="27.625" style="256" customWidth="1"/>
    <col min="11025" max="11269" width="9" style="256"/>
    <col min="11270" max="11270" width="3.625" style="256" customWidth="1"/>
    <col min="11271" max="11271" width="6.625" style="256" customWidth="1"/>
    <col min="11272" max="11272" width="3.625" style="256" customWidth="1"/>
    <col min="11273" max="11273" width="12.625" style="256" customWidth="1"/>
    <col min="11274" max="11276" width="6.625" style="256" customWidth="1"/>
    <col min="11277" max="11277" width="15.625" style="256" customWidth="1"/>
    <col min="11278" max="11278" width="3.625" style="256" customWidth="1"/>
    <col min="11279" max="11279" width="12.625" style="256" customWidth="1"/>
    <col min="11280" max="11280" width="27.625" style="256" customWidth="1"/>
    <col min="11281" max="11525" width="9" style="256"/>
    <col min="11526" max="11526" width="3.625" style="256" customWidth="1"/>
    <col min="11527" max="11527" width="6.625" style="256" customWidth="1"/>
    <col min="11528" max="11528" width="3.625" style="256" customWidth="1"/>
    <col min="11529" max="11529" width="12.625" style="256" customWidth="1"/>
    <col min="11530" max="11532" width="6.625" style="256" customWidth="1"/>
    <col min="11533" max="11533" width="15.625" style="256" customWidth="1"/>
    <col min="11534" max="11534" width="3.625" style="256" customWidth="1"/>
    <col min="11535" max="11535" width="12.625" style="256" customWidth="1"/>
    <col min="11536" max="11536" width="27.625" style="256" customWidth="1"/>
    <col min="11537" max="11781" width="9" style="256"/>
    <col min="11782" max="11782" width="3.625" style="256" customWidth="1"/>
    <col min="11783" max="11783" width="6.625" style="256" customWidth="1"/>
    <col min="11784" max="11784" width="3.625" style="256" customWidth="1"/>
    <col min="11785" max="11785" width="12.625" style="256" customWidth="1"/>
    <col min="11786" max="11788" width="6.625" style="256" customWidth="1"/>
    <col min="11789" max="11789" width="15.625" style="256" customWidth="1"/>
    <col min="11790" max="11790" width="3.625" style="256" customWidth="1"/>
    <col min="11791" max="11791" width="12.625" style="256" customWidth="1"/>
    <col min="11792" max="11792" width="27.625" style="256" customWidth="1"/>
    <col min="11793" max="12037" width="9" style="256"/>
    <col min="12038" max="12038" width="3.625" style="256" customWidth="1"/>
    <col min="12039" max="12039" width="6.625" style="256" customWidth="1"/>
    <col min="12040" max="12040" width="3.625" style="256" customWidth="1"/>
    <col min="12041" max="12041" width="12.625" style="256" customWidth="1"/>
    <col min="12042" max="12044" width="6.625" style="256" customWidth="1"/>
    <col min="12045" max="12045" width="15.625" style="256" customWidth="1"/>
    <col min="12046" max="12046" width="3.625" style="256" customWidth="1"/>
    <col min="12047" max="12047" width="12.625" style="256" customWidth="1"/>
    <col min="12048" max="12048" width="27.625" style="256" customWidth="1"/>
    <col min="12049" max="12293" width="9" style="256"/>
    <col min="12294" max="12294" width="3.625" style="256" customWidth="1"/>
    <col min="12295" max="12295" width="6.625" style="256" customWidth="1"/>
    <col min="12296" max="12296" width="3.625" style="256" customWidth="1"/>
    <col min="12297" max="12297" width="12.625" style="256" customWidth="1"/>
    <col min="12298" max="12300" width="6.625" style="256" customWidth="1"/>
    <col min="12301" max="12301" width="15.625" style="256" customWidth="1"/>
    <col min="12302" max="12302" width="3.625" style="256" customWidth="1"/>
    <col min="12303" max="12303" width="12.625" style="256" customWidth="1"/>
    <col min="12304" max="12304" width="27.625" style="256" customWidth="1"/>
    <col min="12305" max="12549" width="9" style="256"/>
    <col min="12550" max="12550" width="3.625" style="256" customWidth="1"/>
    <col min="12551" max="12551" width="6.625" style="256" customWidth="1"/>
    <col min="12552" max="12552" width="3.625" style="256" customWidth="1"/>
    <col min="12553" max="12553" width="12.625" style="256" customWidth="1"/>
    <col min="12554" max="12556" width="6.625" style="256" customWidth="1"/>
    <col min="12557" max="12557" width="15.625" style="256" customWidth="1"/>
    <col min="12558" max="12558" width="3.625" style="256" customWidth="1"/>
    <col min="12559" max="12559" width="12.625" style="256" customWidth="1"/>
    <col min="12560" max="12560" width="27.625" style="256" customWidth="1"/>
    <col min="12561" max="12805" width="9" style="256"/>
    <col min="12806" max="12806" width="3.625" style="256" customWidth="1"/>
    <col min="12807" max="12807" width="6.625" style="256" customWidth="1"/>
    <col min="12808" max="12808" width="3.625" style="256" customWidth="1"/>
    <col min="12809" max="12809" width="12.625" style="256" customWidth="1"/>
    <col min="12810" max="12812" width="6.625" style="256" customWidth="1"/>
    <col min="12813" max="12813" width="15.625" style="256" customWidth="1"/>
    <col min="12814" max="12814" width="3.625" style="256" customWidth="1"/>
    <col min="12815" max="12815" width="12.625" style="256" customWidth="1"/>
    <col min="12816" max="12816" width="27.625" style="256" customWidth="1"/>
    <col min="12817" max="13061" width="9" style="256"/>
    <col min="13062" max="13062" width="3.625" style="256" customWidth="1"/>
    <col min="13063" max="13063" width="6.625" style="256" customWidth="1"/>
    <col min="13064" max="13064" width="3.625" style="256" customWidth="1"/>
    <col min="13065" max="13065" width="12.625" style="256" customWidth="1"/>
    <col min="13066" max="13068" width="6.625" style="256" customWidth="1"/>
    <col min="13069" max="13069" width="15.625" style="256" customWidth="1"/>
    <col min="13070" max="13070" width="3.625" style="256" customWidth="1"/>
    <col min="13071" max="13071" width="12.625" style="256" customWidth="1"/>
    <col min="13072" max="13072" width="27.625" style="256" customWidth="1"/>
    <col min="13073" max="13317" width="9" style="256"/>
    <col min="13318" max="13318" width="3.625" style="256" customWidth="1"/>
    <col min="13319" max="13319" width="6.625" style="256" customWidth="1"/>
    <col min="13320" max="13320" width="3.625" style="256" customWidth="1"/>
    <col min="13321" max="13321" width="12.625" style="256" customWidth="1"/>
    <col min="13322" max="13324" width="6.625" style="256" customWidth="1"/>
    <col min="13325" max="13325" width="15.625" style="256" customWidth="1"/>
    <col min="13326" max="13326" width="3.625" style="256" customWidth="1"/>
    <col min="13327" max="13327" width="12.625" style="256" customWidth="1"/>
    <col min="13328" max="13328" width="27.625" style="256" customWidth="1"/>
    <col min="13329" max="13573" width="9" style="256"/>
    <col min="13574" max="13574" width="3.625" style="256" customWidth="1"/>
    <col min="13575" max="13575" width="6.625" style="256" customWidth="1"/>
    <col min="13576" max="13576" width="3.625" style="256" customWidth="1"/>
    <col min="13577" max="13577" width="12.625" style="256" customWidth="1"/>
    <col min="13578" max="13580" width="6.625" style="256" customWidth="1"/>
    <col min="13581" max="13581" width="15.625" style="256" customWidth="1"/>
    <col min="13582" max="13582" width="3.625" style="256" customWidth="1"/>
    <col min="13583" max="13583" width="12.625" style="256" customWidth="1"/>
    <col min="13584" max="13584" width="27.625" style="256" customWidth="1"/>
    <col min="13585" max="13829" width="9" style="256"/>
    <col min="13830" max="13830" width="3.625" style="256" customWidth="1"/>
    <col min="13831" max="13831" width="6.625" style="256" customWidth="1"/>
    <col min="13832" max="13832" width="3.625" style="256" customWidth="1"/>
    <col min="13833" max="13833" width="12.625" style="256" customWidth="1"/>
    <col min="13834" max="13836" width="6.625" style="256" customWidth="1"/>
    <col min="13837" max="13837" width="15.625" style="256" customWidth="1"/>
    <col min="13838" max="13838" width="3.625" style="256" customWidth="1"/>
    <col min="13839" max="13839" width="12.625" style="256" customWidth="1"/>
    <col min="13840" max="13840" width="27.625" style="256" customWidth="1"/>
    <col min="13841" max="14085" width="9" style="256"/>
    <col min="14086" max="14086" width="3.625" style="256" customWidth="1"/>
    <col min="14087" max="14087" width="6.625" style="256" customWidth="1"/>
    <col min="14088" max="14088" width="3.625" style="256" customWidth="1"/>
    <col min="14089" max="14089" width="12.625" style="256" customWidth="1"/>
    <col min="14090" max="14092" width="6.625" style="256" customWidth="1"/>
    <col min="14093" max="14093" width="15.625" style="256" customWidth="1"/>
    <col min="14094" max="14094" width="3.625" style="256" customWidth="1"/>
    <col min="14095" max="14095" width="12.625" style="256" customWidth="1"/>
    <col min="14096" max="14096" width="27.625" style="256" customWidth="1"/>
    <col min="14097" max="14341" width="9" style="256"/>
    <col min="14342" max="14342" width="3.625" style="256" customWidth="1"/>
    <col min="14343" max="14343" width="6.625" style="256" customWidth="1"/>
    <col min="14344" max="14344" width="3.625" style="256" customWidth="1"/>
    <col min="14345" max="14345" width="12.625" style="256" customWidth="1"/>
    <col min="14346" max="14348" width="6.625" style="256" customWidth="1"/>
    <col min="14349" max="14349" width="15.625" style="256" customWidth="1"/>
    <col min="14350" max="14350" width="3.625" style="256" customWidth="1"/>
    <col min="14351" max="14351" width="12.625" style="256" customWidth="1"/>
    <col min="14352" max="14352" width="27.625" style="256" customWidth="1"/>
    <col min="14353" max="14597" width="9" style="256"/>
    <col min="14598" max="14598" width="3.625" style="256" customWidth="1"/>
    <col min="14599" max="14599" width="6.625" style="256" customWidth="1"/>
    <col min="14600" max="14600" width="3.625" style="256" customWidth="1"/>
    <col min="14601" max="14601" width="12.625" style="256" customWidth="1"/>
    <col min="14602" max="14604" width="6.625" style="256" customWidth="1"/>
    <col min="14605" max="14605" width="15.625" style="256" customWidth="1"/>
    <col min="14606" max="14606" width="3.625" style="256" customWidth="1"/>
    <col min="14607" max="14607" width="12.625" style="256" customWidth="1"/>
    <col min="14608" max="14608" width="27.625" style="256" customWidth="1"/>
    <col min="14609" max="14853" width="9" style="256"/>
    <col min="14854" max="14854" width="3.625" style="256" customWidth="1"/>
    <col min="14855" max="14855" width="6.625" style="256" customWidth="1"/>
    <col min="14856" max="14856" width="3.625" style="256" customWidth="1"/>
    <col min="14857" max="14857" width="12.625" style="256" customWidth="1"/>
    <col min="14858" max="14860" width="6.625" style="256" customWidth="1"/>
    <col min="14861" max="14861" width="15.625" style="256" customWidth="1"/>
    <col min="14862" max="14862" width="3.625" style="256" customWidth="1"/>
    <col min="14863" max="14863" width="12.625" style="256" customWidth="1"/>
    <col min="14864" max="14864" width="27.625" style="256" customWidth="1"/>
    <col min="14865" max="15109" width="9" style="256"/>
    <col min="15110" max="15110" width="3.625" style="256" customWidth="1"/>
    <col min="15111" max="15111" width="6.625" style="256" customWidth="1"/>
    <col min="15112" max="15112" width="3.625" style="256" customWidth="1"/>
    <col min="15113" max="15113" width="12.625" style="256" customWidth="1"/>
    <col min="15114" max="15116" width="6.625" style="256" customWidth="1"/>
    <col min="15117" max="15117" width="15.625" style="256" customWidth="1"/>
    <col min="15118" max="15118" width="3.625" style="256" customWidth="1"/>
    <col min="15119" max="15119" width="12.625" style="256" customWidth="1"/>
    <col min="15120" max="15120" width="27.625" style="256" customWidth="1"/>
    <col min="15121" max="15365" width="9" style="256"/>
    <col min="15366" max="15366" width="3.625" style="256" customWidth="1"/>
    <col min="15367" max="15367" width="6.625" style="256" customWidth="1"/>
    <col min="15368" max="15368" width="3.625" style="256" customWidth="1"/>
    <col min="15369" max="15369" width="12.625" style="256" customWidth="1"/>
    <col min="15370" max="15372" width="6.625" style="256" customWidth="1"/>
    <col min="15373" max="15373" width="15.625" style="256" customWidth="1"/>
    <col min="15374" max="15374" width="3.625" style="256" customWidth="1"/>
    <col min="15375" max="15375" width="12.625" style="256" customWidth="1"/>
    <col min="15376" max="15376" width="27.625" style="256" customWidth="1"/>
    <col min="15377" max="15621" width="9" style="256"/>
    <col min="15622" max="15622" width="3.625" style="256" customWidth="1"/>
    <col min="15623" max="15623" width="6.625" style="256" customWidth="1"/>
    <col min="15624" max="15624" width="3.625" style="256" customWidth="1"/>
    <col min="15625" max="15625" width="12.625" style="256" customWidth="1"/>
    <col min="15626" max="15628" width="6.625" style="256" customWidth="1"/>
    <col min="15629" max="15629" width="15.625" style="256" customWidth="1"/>
    <col min="15630" max="15630" width="3.625" style="256" customWidth="1"/>
    <col min="15631" max="15631" width="12.625" style="256" customWidth="1"/>
    <col min="15632" max="15632" width="27.625" style="256" customWidth="1"/>
    <col min="15633" max="15877" width="9" style="256"/>
    <col min="15878" max="15878" width="3.625" style="256" customWidth="1"/>
    <col min="15879" max="15879" width="6.625" style="256" customWidth="1"/>
    <col min="15880" max="15880" width="3.625" style="256" customWidth="1"/>
    <col min="15881" max="15881" width="12.625" style="256" customWidth="1"/>
    <col min="15882" max="15884" width="6.625" style="256" customWidth="1"/>
    <col min="15885" max="15885" width="15.625" style="256" customWidth="1"/>
    <col min="15886" max="15886" width="3.625" style="256" customWidth="1"/>
    <col min="15887" max="15887" width="12.625" style="256" customWidth="1"/>
    <col min="15888" max="15888" width="27.625" style="256" customWidth="1"/>
    <col min="15889" max="16133" width="9" style="256"/>
    <col min="16134" max="16134" width="3.625" style="256" customWidth="1"/>
    <col min="16135" max="16135" width="6.625" style="256" customWidth="1"/>
    <col min="16136" max="16136" width="3.625" style="256" customWidth="1"/>
    <col min="16137" max="16137" width="12.625" style="256" customWidth="1"/>
    <col min="16138" max="16140" width="6.625" style="256" customWidth="1"/>
    <col min="16141" max="16141" width="15.625" style="256" customWidth="1"/>
    <col min="16142" max="16142" width="3.625" style="256" customWidth="1"/>
    <col min="16143" max="16143" width="12.625" style="256" customWidth="1"/>
    <col min="16144" max="16144" width="27.625" style="256" customWidth="1"/>
    <col min="16145" max="16384" width="9" style="256"/>
  </cols>
  <sheetData>
    <row r="1" spans="1:17" ht="15" customHeight="1" x14ac:dyDescent="0.15">
      <c r="Q1" s="266" t="s">
        <v>508</v>
      </c>
    </row>
    <row r="2" spans="1:17" ht="21" customHeight="1" x14ac:dyDescent="0.15">
      <c r="A2" s="502" t="s">
        <v>511</v>
      </c>
      <c r="B2" s="502"/>
      <c r="C2" s="502"/>
      <c r="D2" s="502"/>
      <c r="E2" s="502"/>
      <c r="F2" s="502"/>
      <c r="G2" s="502"/>
      <c r="H2" s="502"/>
      <c r="I2" s="502"/>
      <c r="J2" s="502"/>
      <c r="K2" s="502"/>
      <c r="L2" s="502"/>
      <c r="M2" s="502"/>
      <c r="N2" s="502"/>
      <c r="O2" s="502"/>
      <c r="P2" s="502"/>
      <c r="Q2" s="502"/>
    </row>
    <row r="3" spans="1:17" ht="15" customHeight="1" x14ac:dyDescent="0.15">
      <c r="B3" s="256"/>
      <c r="C3" s="256"/>
      <c r="D3" s="256"/>
      <c r="E3" s="256"/>
      <c r="F3" s="256"/>
      <c r="G3" s="256"/>
      <c r="Q3" s="54" t="s">
        <v>731</v>
      </c>
    </row>
    <row r="4" spans="1:17" ht="15" customHeight="1" x14ac:dyDescent="0.15">
      <c r="A4" s="503"/>
      <c r="B4" s="503"/>
      <c r="C4" s="503"/>
      <c r="D4" s="503"/>
      <c r="E4" s="503"/>
      <c r="F4" s="503"/>
      <c r="G4" s="503"/>
      <c r="H4" s="256" t="s">
        <v>493</v>
      </c>
      <c r="Q4" s="258"/>
    </row>
    <row r="5" spans="1:17" ht="15" customHeight="1" x14ac:dyDescent="0.15">
      <c r="A5" s="258"/>
      <c r="B5" s="258"/>
      <c r="C5" s="258"/>
      <c r="D5" s="258"/>
      <c r="E5" s="258"/>
      <c r="F5" s="258"/>
      <c r="G5" s="258"/>
      <c r="H5" s="258"/>
      <c r="J5" s="258" t="s">
        <v>311</v>
      </c>
      <c r="K5" s="259" t="s">
        <v>338</v>
      </c>
      <c r="L5" s="503"/>
      <c r="M5" s="503"/>
      <c r="N5" s="503"/>
      <c r="O5" s="503"/>
      <c r="P5" s="503"/>
      <c r="Q5" s="503"/>
    </row>
    <row r="6" spans="1:17" ht="15" customHeight="1" x14ac:dyDescent="0.15">
      <c r="A6" s="258"/>
      <c r="B6" s="258"/>
      <c r="C6" s="258"/>
      <c r="D6" s="258"/>
      <c r="E6" s="258"/>
      <c r="F6" s="258"/>
      <c r="G6" s="258"/>
      <c r="H6" s="258"/>
      <c r="J6" s="258" t="s">
        <v>310</v>
      </c>
      <c r="K6" s="259" t="s">
        <v>338</v>
      </c>
      <c r="L6" s="503"/>
      <c r="M6" s="503"/>
      <c r="N6" s="503"/>
      <c r="O6" s="503"/>
      <c r="P6" s="503"/>
      <c r="Q6" s="503"/>
    </row>
    <row r="7" spans="1:17" ht="15" customHeight="1" x14ac:dyDescent="0.15">
      <c r="A7" s="258"/>
      <c r="B7" s="258"/>
      <c r="C7" s="258"/>
      <c r="D7" s="258"/>
      <c r="E7" s="258"/>
      <c r="F7" s="258"/>
      <c r="G7" s="258"/>
      <c r="H7" s="258"/>
      <c r="J7" s="258" t="s">
        <v>312</v>
      </c>
      <c r="K7" s="259" t="s">
        <v>338</v>
      </c>
      <c r="L7" s="503"/>
      <c r="M7" s="503"/>
      <c r="N7" s="503"/>
      <c r="O7" s="503"/>
      <c r="P7" s="503"/>
      <c r="Q7" s="503"/>
    </row>
    <row r="8" spans="1:17" ht="9" customHeight="1" x14ac:dyDescent="0.15">
      <c r="B8" s="256"/>
      <c r="C8" s="256"/>
      <c r="D8" s="256"/>
      <c r="E8" s="256"/>
      <c r="F8" s="256"/>
      <c r="G8" s="256"/>
      <c r="Q8" s="258"/>
    </row>
    <row r="9" spans="1:17" ht="15" customHeight="1" x14ac:dyDescent="0.15">
      <c r="B9" s="495" t="s">
        <v>731</v>
      </c>
      <c r="C9" s="495"/>
      <c r="D9" s="495"/>
      <c r="E9" s="495"/>
      <c r="F9" s="495"/>
      <c r="G9" s="495"/>
      <c r="H9" s="499" t="s">
        <v>747</v>
      </c>
      <c r="I9" s="499"/>
      <c r="J9" s="499"/>
      <c r="K9" s="499"/>
      <c r="L9" s="499"/>
      <c r="M9" s="499"/>
      <c r="N9" s="499"/>
      <c r="O9" s="499"/>
      <c r="P9" s="499"/>
      <c r="Q9" s="499"/>
    </row>
    <row r="10" spans="1:17" ht="15" customHeight="1" x14ac:dyDescent="0.15">
      <c r="B10" s="500" t="s">
        <v>17</v>
      </c>
      <c r="C10" s="500"/>
      <c r="D10" s="500"/>
      <c r="E10" s="501" t="s">
        <v>197</v>
      </c>
      <c r="F10" s="501"/>
      <c r="G10" s="501"/>
      <c r="H10" s="501"/>
      <c r="I10" s="501"/>
      <c r="J10" s="501"/>
      <c r="K10" s="421"/>
      <c r="L10" s="421"/>
      <c r="M10" s="421"/>
      <c r="N10" s="421"/>
      <c r="O10" s="421"/>
      <c r="P10" s="421"/>
      <c r="Q10" s="421"/>
    </row>
    <row r="11" spans="1:17" ht="15" customHeight="1" x14ac:dyDescent="0.15">
      <c r="B11" s="1168" t="s">
        <v>732</v>
      </c>
      <c r="C11" s="1168"/>
      <c r="D11" s="1168"/>
      <c r="E11" s="1168"/>
      <c r="F11" s="1168"/>
      <c r="G11" s="1168"/>
      <c r="H11" s="1168"/>
      <c r="I11" s="1168"/>
      <c r="J11" s="1168"/>
      <c r="K11" s="497" t="s">
        <v>495</v>
      </c>
      <c r="L11" s="497"/>
      <c r="M11" s="497"/>
      <c r="N11" s="497"/>
      <c r="O11" s="497"/>
      <c r="P11" s="497"/>
      <c r="Q11" s="497"/>
    </row>
    <row r="12" spans="1:17" ht="9" customHeight="1" x14ac:dyDescent="0.15">
      <c r="B12" s="256"/>
      <c r="C12" s="256"/>
      <c r="D12" s="256"/>
      <c r="E12" s="256"/>
      <c r="F12" s="256"/>
      <c r="G12" s="256"/>
    </row>
    <row r="13" spans="1:17" ht="21" customHeight="1" x14ac:dyDescent="0.15">
      <c r="A13" s="256" t="s">
        <v>67</v>
      </c>
      <c r="E13" s="498" t="s">
        <v>748</v>
      </c>
      <c r="F13" s="498"/>
      <c r="G13" s="498"/>
      <c r="H13" s="498"/>
      <c r="I13" s="498"/>
      <c r="J13" s="498"/>
      <c r="K13" s="498"/>
      <c r="L13" s="498"/>
      <c r="M13" s="498"/>
      <c r="N13" s="498"/>
      <c r="O13" s="498"/>
      <c r="P13" s="498"/>
      <c r="Q13" s="498"/>
    </row>
    <row r="14" spans="1:17" ht="21" customHeight="1" x14ac:dyDescent="0.15">
      <c r="B14" s="504" t="s">
        <v>496</v>
      </c>
      <c r="C14" s="505"/>
      <c r="D14" s="505"/>
      <c r="E14" s="505"/>
      <c r="F14" s="505"/>
      <c r="G14" s="505"/>
      <c r="H14" s="505"/>
      <c r="I14" s="519" t="s">
        <v>497</v>
      </c>
      <c r="J14" s="505"/>
      <c r="K14" s="505"/>
      <c r="L14" s="505"/>
      <c r="M14" s="505"/>
      <c r="N14" s="505"/>
      <c r="O14" s="505"/>
      <c r="P14" s="505"/>
      <c r="Q14" s="520"/>
    </row>
    <row r="15" spans="1:17" ht="21" customHeight="1" x14ac:dyDescent="0.15">
      <c r="B15" s="494" t="s">
        <v>516</v>
      </c>
      <c r="C15" s="462"/>
      <c r="D15" s="462"/>
      <c r="E15" s="462"/>
      <c r="F15" s="462"/>
      <c r="G15" s="462"/>
      <c r="H15" s="462"/>
      <c r="I15" s="462"/>
      <c r="J15" s="462"/>
      <c r="K15" s="462"/>
      <c r="L15" s="462"/>
      <c r="M15" s="462"/>
      <c r="N15" s="462"/>
      <c r="O15" s="462"/>
      <c r="P15" s="462"/>
      <c r="Q15" s="463"/>
    </row>
    <row r="16" spans="1:17" ht="21" customHeight="1" x14ac:dyDescent="0.15">
      <c r="B16" s="506" t="s">
        <v>589</v>
      </c>
      <c r="C16" s="507"/>
      <c r="D16" s="507"/>
      <c r="E16" s="507"/>
      <c r="F16" s="507"/>
      <c r="G16" s="507"/>
      <c r="H16" s="507"/>
      <c r="I16" s="507"/>
      <c r="J16" s="507"/>
      <c r="K16" s="507"/>
      <c r="L16" s="507"/>
      <c r="M16" s="507"/>
      <c r="N16" s="507"/>
      <c r="O16" s="507"/>
      <c r="P16" s="507"/>
      <c r="Q16" s="508"/>
    </row>
    <row r="17" spans="2:17" ht="22.5" customHeight="1" x14ac:dyDescent="0.15">
      <c r="B17" s="468"/>
      <c r="C17" s="521" t="s">
        <v>667</v>
      </c>
      <c r="D17" s="510" t="s">
        <v>80</v>
      </c>
      <c r="E17" s="511"/>
      <c r="F17" s="511"/>
      <c r="G17" s="511"/>
      <c r="H17" s="512"/>
      <c r="I17" s="270" t="s">
        <v>499</v>
      </c>
      <c r="J17" s="513" t="s">
        <v>498</v>
      </c>
      <c r="K17" s="514"/>
      <c r="L17" s="514"/>
      <c r="M17" s="514"/>
      <c r="N17" s="514"/>
      <c r="O17" s="514"/>
      <c r="P17" s="514"/>
      <c r="Q17" s="515"/>
    </row>
    <row r="18" spans="2:17" ht="22.5" customHeight="1" x14ac:dyDescent="0.15">
      <c r="B18" s="509"/>
      <c r="C18" s="522"/>
      <c r="D18" s="470" t="s">
        <v>664</v>
      </c>
      <c r="E18" s="471"/>
      <c r="F18" s="471"/>
      <c r="G18" s="471"/>
      <c r="H18" s="472"/>
      <c r="I18" s="270" t="s">
        <v>499</v>
      </c>
      <c r="J18" s="465" t="s">
        <v>751</v>
      </c>
      <c r="K18" s="466"/>
      <c r="L18" s="466"/>
      <c r="M18" s="466"/>
      <c r="N18" s="466"/>
      <c r="O18" s="466"/>
      <c r="P18" s="466"/>
      <c r="Q18" s="423" t="s">
        <v>752</v>
      </c>
    </row>
    <row r="19" spans="2:17" ht="22.5" customHeight="1" x14ac:dyDescent="0.15">
      <c r="B19" s="469"/>
      <c r="C19" s="523"/>
      <c r="D19" s="516"/>
      <c r="E19" s="517"/>
      <c r="F19" s="517"/>
      <c r="G19" s="517"/>
      <c r="H19" s="518"/>
      <c r="I19" s="268" t="s">
        <v>499</v>
      </c>
      <c r="J19" s="524" t="s">
        <v>750</v>
      </c>
      <c r="K19" s="525"/>
      <c r="L19" s="525"/>
      <c r="M19" s="525"/>
      <c r="N19" s="525"/>
      <c r="O19" s="525"/>
      <c r="P19" s="525"/>
      <c r="Q19" s="422" t="s">
        <v>752</v>
      </c>
    </row>
    <row r="20" spans="2:17" ht="21" customHeight="1" x14ac:dyDescent="0.15">
      <c r="B20" s="494" t="s">
        <v>512</v>
      </c>
      <c r="C20" s="462"/>
      <c r="D20" s="462"/>
      <c r="E20" s="462"/>
      <c r="F20" s="462"/>
      <c r="G20" s="462"/>
      <c r="H20" s="462"/>
      <c r="I20" s="462"/>
      <c r="J20" s="462"/>
      <c r="K20" s="462"/>
      <c r="L20" s="462"/>
      <c r="M20" s="462"/>
      <c r="N20" s="462"/>
      <c r="O20" s="462"/>
      <c r="P20" s="462"/>
      <c r="Q20" s="463"/>
    </row>
    <row r="21" spans="2:17" ht="21" customHeight="1" x14ac:dyDescent="0.15">
      <c r="B21" s="542"/>
      <c r="C21" s="548" t="s">
        <v>668</v>
      </c>
      <c r="D21" s="544" t="s">
        <v>75</v>
      </c>
      <c r="E21" s="544"/>
      <c r="F21" s="544"/>
      <c r="G21" s="544"/>
      <c r="H21" s="504"/>
      <c r="I21" s="267" t="s">
        <v>499</v>
      </c>
      <c r="J21" s="551" t="s">
        <v>745</v>
      </c>
      <c r="K21" s="552"/>
      <c r="L21" s="552"/>
      <c r="M21" s="553" t="s">
        <v>746</v>
      </c>
      <c r="N21" s="554"/>
      <c r="O21" s="362" t="s">
        <v>499</v>
      </c>
      <c r="P21" s="335" t="s">
        <v>647</v>
      </c>
      <c r="Q21" s="336"/>
    </row>
    <row r="22" spans="2:17" ht="21" customHeight="1" x14ac:dyDescent="0.15">
      <c r="B22" s="543"/>
      <c r="C22" s="549"/>
      <c r="D22" s="470" t="s">
        <v>63</v>
      </c>
      <c r="E22" s="471"/>
      <c r="F22" s="471"/>
      <c r="G22" s="471"/>
      <c r="H22" s="472"/>
      <c r="I22" s="267" t="s">
        <v>499</v>
      </c>
      <c r="J22" s="465" t="s">
        <v>744</v>
      </c>
      <c r="K22" s="466"/>
      <c r="L22" s="466"/>
      <c r="M22" s="466"/>
      <c r="N22" s="466"/>
      <c r="O22" s="466"/>
      <c r="P22" s="466"/>
      <c r="Q22" s="467"/>
    </row>
    <row r="23" spans="2:17" ht="21" customHeight="1" x14ac:dyDescent="0.15">
      <c r="B23" s="543"/>
      <c r="C23" s="549"/>
      <c r="D23" s="516"/>
      <c r="E23" s="517"/>
      <c r="F23" s="517"/>
      <c r="G23" s="517"/>
      <c r="H23" s="518"/>
      <c r="I23" s="268" t="s">
        <v>499</v>
      </c>
      <c r="J23" s="545" t="s">
        <v>742</v>
      </c>
      <c r="K23" s="546"/>
      <c r="L23" s="546"/>
      <c r="M23" s="546"/>
      <c r="N23" s="546"/>
      <c r="O23" s="546"/>
      <c r="P23" s="546"/>
      <c r="Q23" s="547"/>
    </row>
    <row r="24" spans="2:17" ht="21" customHeight="1" x14ac:dyDescent="0.15">
      <c r="B24" s="543"/>
      <c r="C24" s="549"/>
      <c r="D24" s="470" t="s">
        <v>77</v>
      </c>
      <c r="E24" s="471"/>
      <c r="F24" s="471"/>
      <c r="G24" s="471"/>
      <c r="H24" s="472"/>
      <c r="I24" s="267" t="s">
        <v>499</v>
      </c>
      <c r="J24" s="465" t="s">
        <v>498</v>
      </c>
      <c r="K24" s="466"/>
      <c r="L24" s="466"/>
      <c r="M24" s="466"/>
      <c r="N24" s="466"/>
      <c r="O24" s="466"/>
      <c r="P24" s="466"/>
      <c r="Q24" s="467"/>
    </row>
    <row r="25" spans="2:17" ht="21" customHeight="1" x14ac:dyDescent="0.15">
      <c r="B25" s="558"/>
      <c r="C25" s="338"/>
      <c r="D25" s="470" t="s">
        <v>62</v>
      </c>
      <c r="E25" s="471"/>
      <c r="F25" s="471"/>
      <c r="G25" s="471"/>
      <c r="H25" s="472"/>
      <c r="I25" s="267" t="s">
        <v>499</v>
      </c>
      <c r="J25" s="551" t="s">
        <v>745</v>
      </c>
      <c r="K25" s="552"/>
      <c r="L25" s="552"/>
      <c r="M25" s="553" t="s">
        <v>746</v>
      </c>
      <c r="N25" s="554"/>
      <c r="O25" s="362" t="s">
        <v>499</v>
      </c>
      <c r="P25" s="335" t="s">
        <v>647</v>
      </c>
      <c r="Q25" s="336"/>
    </row>
    <row r="26" spans="2:17" ht="21" customHeight="1" x14ac:dyDescent="0.15">
      <c r="B26" s="494" t="s">
        <v>513</v>
      </c>
      <c r="C26" s="462"/>
      <c r="D26" s="462"/>
      <c r="E26" s="462"/>
      <c r="F26" s="462"/>
      <c r="G26" s="462"/>
      <c r="H26" s="462"/>
      <c r="I26" s="462"/>
      <c r="J26" s="462"/>
      <c r="K26" s="462"/>
      <c r="L26" s="462"/>
      <c r="M26" s="462"/>
      <c r="N26" s="462"/>
      <c r="O26" s="462"/>
      <c r="P26" s="462"/>
      <c r="Q26" s="463"/>
    </row>
    <row r="27" spans="2:17" ht="21" customHeight="1" x14ac:dyDescent="0.15">
      <c r="B27" s="542"/>
      <c r="C27" s="548" t="s">
        <v>669</v>
      </c>
      <c r="D27" s="544" t="s">
        <v>75</v>
      </c>
      <c r="E27" s="544"/>
      <c r="F27" s="544"/>
      <c r="G27" s="544"/>
      <c r="H27" s="504"/>
      <c r="I27" s="267" t="s">
        <v>499</v>
      </c>
      <c r="J27" s="551" t="s">
        <v>745</v>
      </c>
      <c r="K27" s="552"/>
      <c r="L27" s="552"/>
      <c r="M27" s="553" t="s">
        <v>746</v>
      </c>
      <c r="N27" s="554"/>
      <c r="O27" s="362" t="s">
        <v>499</v>
      </c>
      <c r="P27" s="464" t="s">
        <v>648</v>
      </c>
      <c r="Q27" s="463"/>
    </row>
    <row r="28" spans="2:17" ht="21" customHeight="1" x14ac:dyDescent="0.15">
      <c r="B28" s="543"/>
      <c r="C28" s="549"/>
      <c r="D28" s="470" t="s">
        <v>63</v>
      </c>
      <c r="E28" s="471"/>
      <c r="F28" s="471"/>
      <c r="G28" s="471"/>
      <c r="H28" s="472"/>
      <c r="I28" s="267" t="s">
        <v>499</v>
      </c>
      <c r="J28" s="565" t="s">
        <v>745</v>
      </c>
      <c r="K28" s="566"/>
      <c r="L28" s="566"/>
      <c r="M28" s="567" t="s">
        <v>746</v>
      </c>
      <c r="N28" s="568"/>
      <c r="O28" s="363" t="s">
        <v>499</v>
      </c>
      <c r="P28" s="465" t="s">
        <v>648</v>
      </c>
      <c r="Q28" s="467"/>
    </row>
    <row r="29" spans="2:17" ht="21" customHeight="1" x14ac:dyDescent="0.15">
      <c r="B29" s="543"/>
      <c r="C29" s="549"/>
      <c r="D29" s="569"/>
      <c r="E29" s="570"/>
      <c r="F29" s="570"/>
      <c r="G29" s="570"/>
      <c r="H29" s="571"/>
      <c r="I29" s="271" t="s">
        <v>499</v>
      </c>
      <c r="J29" s="572" t="s">
        <v>742</v>
      </c>
      <c r="K29" s="573"/>
      <c r="L29" s="573"/>
      <c r="M29" s="573"/>
      <c r="N29" s="573"/>
      <c r="O29" s="573"/>
      <c r="P29" s="573"/>
      <c r="Q29" s="574"/>
    </row>
    <row r="30" spans="2:17" ht="36" customHeight="1" x14ac:dyDescent="0.15">
      <c r="B30" s="543"/>
      <c r="C30" s="549"/>
      <c r="D30" s="324"/>
      <c r="E30" s="575" t="s">
        <v>500</v>
      </c>
      <c r="F30" s="576"/>
      <c r="G30" s="576"/>
      <c r="H30" s="577"/>
      <c r="I30" s="271" t="s">
        <v>499</v>
      </c>
      <c r="J30" s="476" t="s">
        <v>501</v>
      </c>
      <c r="K30" s="477"/>
      <c r="L30" s="477"/>
      <c r="M30" s="477"/>
      <c r="N30" s="477"/>
      <c r="O30" s="477"/>
      <c r="P30" s="477"/>
      <c r="Q30" s="478"/>
    </row>
    <row r="31" spans="2:17" ht="36" customHeight="1" x14ac:dyDescent="0.15">
      <c r="B31" s="543"/>
      <c r="C31" s="549"/>
      <c r="D31" s="260"/>
      <c r="E31" s="559" t="s">
        <v>629</v>
      </c>
      <c r="F31" s="560"/>
      <c r="G31" s="560"/>
      <c r="H31" s="561"/>
      <c r="I31" s="268" t="s">
        <v>499</v>
      </c>
      <c r="J31" s="562" t="s">
        <v>631</v>
      </c>
      <c r="K31" s="563"/>
      <c r="L31" s="563"/>
      <c r="M31" s="563"/>
      <c r="N31" s="563"/>
      <c r="O31" s="563"/>
      <c r="P31" s="563"/>
      <c r="Q31" s="564"/>
    </row>
    <row r="32" spans="2:17" ht="21" customHeight="1" x14ac:dyDescent="0.15">
      <c r="B32" s="558"/>
      <c r="C32" s="550"/>
      <c r="D32" s="555" t="s">
        <v>665</v>
      </c>
      <c r="E32" s="556"/>
      <c r="F32" s="556"/>
      <c r="G32" s="556"/>
      <c r="H32" s="557"/>
      <c r="I32" s="273" t="s">
        <v>499</v>
      </c>
      <c r="J32" s="513" t="s">
        <v>502</v>
      </c>
      <c r="K32" s="514"/>
      <c r="L32" s="514"/>
      <c r="M32" s="514"/>
      <c r="N32" s="514"/>
      <c r="O32" s="514"/>
      <c r="P32" s="514"/>
      <c r="Q32" s="515"/>
    </row>
    <row r="33" spans="1:17" ht="21" customHeight="1" x14ac:dyDescent="0.15">
      <c r="B33" s="459" t="s">
        <v>514</v>
      </c>
      <c r="C33" s="460"/>
      <c r="D33" s="460"/>
      <c r="E33" s="460"/>
      <c r="F33" s="460"/>
      <c r="G33" s="460"/>
      <c r="H33" s="460"/>
      <c r="I33" s="460"/>
      <c r="J33" s="460"/>
      <c r="K33" s="460"/>
      <c r="L33" s="460"/>
      <c r="M33" s="460"/>
      <c r="N33" s="460"/>
      <c r="O33" s="460"/>
      <c r="P33" s="460"/>
      <c r="Q33" s="461"/>
    </row>
    <row r="34" spans="1:17" ht="21" customHeight="1" x14ac:dyDescent="0.15">
      <c r="B34" s="468"/>
      <c r="C34" s="479" t="s">
        <v>666</v>
      </c>
      <c r="D34" s="470" t="s">
        <v>298</v>
      </c>
      <c r="E34" s="471"/>
      <c r="F34" s="471"/>
      <c r="G34" s="471"/>
      <c r="H34" s="472"/>
      <c r="I34" s="270" t="s">
        <v>499</v>
      </c>
      <c r="J34" s="465" t="s">
        <v>741</v>
      </c>
      <c r="K34" s="466"/>
      <c r="L34" s="466"/>
      <c r="M34" s="466"/>
      <c r="N34" s="466"/>
      <c r="O34" s="466"/>
      <c r="P34" s="466"/>
      <c r="Q34" s="467"/>
    </row>
    <row r="35" spans="1:17" ht="36" customHeight="1" x14ac:dyDescent="0.15">
      <c r="B35" s="469"/>
      <c r="C35" s="480"/>
      <c r="D35" s="272"/>
      <c r="E35" s="473" t="s">
        <v>510</v>
      </c>
      <c r="F35" s="474"/>
      <c r="G35" s="474"/>
      <c r="H35" s="475"/>
      <c r="I35" s="271" t="s">
        <v>499</v>
      </c>
      <c r="J35" s="476" t="s">
        <v>735</v>
      </c>
      <c r="K35" s="477"/>
      <c r="L35" s="477"/>
      <c r="M35" s="477"/>
      <c r="N35" s="477"/>
      <c r="O35" s="477"/>
      <c r="P35" s="477"/>
      <c r="Q35" s="478"/>
    </row>
    <row r="36" spans="1:17" ht="21" customHeight="1" x14ac:dyDescent="0.15">
      <c r="B36" s="459" t="s">
        <v>515</v>
      </c>
      <c r="C36" s="460"/>
      <c r="D36" s="460"/>
      <c r="E36" s="460"/>
      <c r="F36" s="460"/>
      <c r="G36" s="460"/>
      <c r="H36" s="460"/>
      <c r="I36" s="460"/>
      <c r="J36" s="460"/>
      <c r="K36" s="460"/>
      <c r="L36" s="460"/>
      <c r="M36" s="460"/>
      <c r="N36" s="460"/>
      <c r="O36" s="460"/>
      <c r="P36" s="460"/>
      <c r="Q36" s="461"/>
    </row>
    <row r="37" spans="1:17" ht="21" customHeight="1" x14ac:dyDescent="0.15">
      <c r="B37" s="339"/>
      <c r="C37" s="337" t="s">
        <v>239</v>
      </c>
      <c r="D37" s="470" t="s">
        <v>230</v>
      </c>
      <c r="E37" s="471"/>
      <c r="F37" s="471"/>
      <c r="G37" s="471"/>
      <c r="H37" s="472"/>
      <c r="I37" s="270" t="s">
        <v>499</v>
      </c>
      <c r="J37" s="464" t="s">
        <v>657</v>
      </c>
      <c r="K37" s="462"/>
      <c r="L37" s="462"/>
      <c r="M37" s="462"/>
      <c r="N37" s="462"/>
      <c r="O37" s="362" t="s">
        <v>499</v>
      </c>
      <c r="P37" s="462" t="s">
        <v>658</v>
      </c>
      <c r="Q37" s="463"/>
    </row>
    <row r="38" spans="1:17" ht="21" customHeight="1" x14ac:dyDescent="0.15">
      <c r="A38" s="269"/>
      <c r="B38" s="1149" t="s">
        <v>519</v>
      </c>
      <c r="C38" s="1150"/>
      <c r="D38" s="1150"/>
      <c r="E38" s="1150"/>
      <c r="F38" s="1150"/>
      <c r="G38" s="1150"/>
      <c r="H38" s="1150"/>
      <c r="I38" s="1150"/>
      <c r="J38" s="1150"/>
      <c r="K38" s="1150"/>
      <c r="L38" s="1150"/>
      <c r="M38" s="1150"/>
      <c r="N38" s="1150"/>
      <c r="O38" s="1150"/>
      <c r="P38" s="1150"/>
      <c r="Q38" s="1151"/>
    </row>
    <row r="39" spans="1:17" ht="21" customHeight="1" x14ac:dyDescent="0.15">
      <c r="A39" s="269"/>
      <c r="B39" s="1152"/>
      <c r="C39" s="1154" t="s">
        <v>666</v>
      </c>
      <c r="D39" s="1156" t="s">
        <v>509</v>
      </c>
      <c r="E39" s="1157"/>
      <c r="F39" s="1157"/>
      <c r="G39" s="1157"/>
      <c r="H39" s="1158"/>
      <c r="I39" s="267" t="s">
        <v>499</v>
      </c>
      <c r="J39" s="1162" t="s">
        <v>757</v>
      </c>
      <c r="K39" s="1163"/>
      <c r="L39" s="1163"/>
      <c r="M39" s="1163"/>
      <c r="N39" s="1163"/>
      <c r="O39" s="1163"/>
      <c r="P39" s="1163"/>
      <c r="Q39" s="1164"/>
    </row>
    <row r="40" spans="1:17" ht="24" customHeight="1" x14ac:dyDescent="0.15">
      <c r="A40" s="269"/>
      <c r="B40" s="1153"/>
      <c r="C40" s="1155"/>
      <c r="D40" s="1159"/>
      <c r="E40" s="1160"/>
      <c r="F40" s="1160"/>
      <c r="G40" s="1160"/>
      <c r="H40" s="1161"/>
      <c r="I40" s="271" t="s">
        <v>499</v>
      </c>
      <c r="J40" s="1165" t="s">
        <v>758</v>
      </c>
      <c r="K40" s="1166"/>
      <c r="L40" s="1166"/>
      <c r="M40" s="1166"/>
      <c r="N40" s="1166"/>
      <c r="O40" s="1166"/>
      <c r="P40" s="1166"/>
      <c r="Q40" s="1167"/>
    </row>
    <row r="41" spans="1:17" ht="18" customHeight="1" x14ac:dyDescent="0.15">
      <c r="B41" s="494" t="s">
        <v>743</v>
      </c>
      <c r="C41" s="462"/>
      <c r="D41" s="462"/>
      <c r="E41" s="462"/>
      <c r="F41" s="462"/>
      <c r="G41" s="462"/>
      <c r="H41" s="462"/>
      <c r="I41" s="462"/>
      <c r="J41" s="462"/>
      <c r="K41" s="462"/>
      <c r="L41" s="462"/>
      <c r="M41" s="462"/>
      <c r="N41" s="462"/>
      <c r="O41" s="462"/>
      <c r="P41" s="462"/>
      <c r="Q41" s="463"/>
    </row>
    <row r="42" spans="1:17" ht="22.5" customHeight="1" x14ac:dyDescent="0.15">
      <c r="B42" s="488"/>
      <c r="C42" s="489"/>
      <c r="D42" s="489"/>
      <c r="E42" s="489"/>
      <c r="F42" s="489"/>
      <c r="G42" s="489"/>
      <c r="H42" s="489"/>
      <c r="I42" s="489"/>
      <c r="J42" s="489"/>
      <c r="K42" s="489"/>
      <c r="L42" s="489"/>
      <c r="M42" s="489"/>
      <c r="N42" s="489"/>
      <c r="O42" s="489"/>
      <c r="P42" s="489"/>
      <c r="Q42" s="490"/>
    </row>
    <row r="43" spans="1:17" ht="22.5" customHeight="1" x14ac:dyDescent="0.15">
      <c r="B43" s="491"/>
      <c r="C43" s="492"/>
      <c r="D43" s="492"/>
      <c r="E43" s="492"/>
      <c r="F43" s="492"/>
      <c r="G43" s="492"/>
      <c r="H43" s="492"/>
      <c r="I43" s="492"/>
      <c r="J43" s="492"/>
      <c r="K43" s="492"/>
      <c r="L43" s="492"/>
      <c r="M43" s="492"/>
      <c r="N43" s="492"/>
      <c r="O43" s="492"/>
      <c r="P43" s="492"/>
      <c r="Q43" s="493"/>
    </row>
    <row r="44" spans="1:17" ht="9" customHeight="1" x14ac:dyDescent="0.15"/>
    <row r="45" spans="1:17" ht="21" customHeight="1" x14ac:dyDescent="0.15">
      <c r="A45" s="256" t="s">
        <v>503</v>
      </c>
      <c r="E45" s="256" t="s">
        <v>756</v>
      </c>
      <c r="F45" s="261"/>
    </row>
    <row r="46" spans="1:17" ht="21" customHeight="1" x14ac:dyDescent="0.15">
      <c r="B46" s="483"/>
      <c r="C46" s="484"/>
      <c r="D46" s="494" t="s">
        <v>762</v>
      </c>
      <c r="E46" s="462"/>
      <c r="F46" s="462"/>
      <c r="G46" s="462"/>
      <c r="H46" s="462"/>
      <c r="I46" s="462"/>
      <c r="J46" s="462"/>
      <c r="K46" s="462"/>
      <c r="L46" s="462"/>
      <c r="M46" s="462"/>
      <c r="N46" s="462"/>
      <c r="O46" s="462"/>
      <c r="P46" s="462"/>
      <c r="Q46" s="463"/>
    </row>
    <row r="47" spans="1:17" ht="21" customHeight="1" x14ac:dyDescent="0.15">
      <c r="B47" s="483"/>
      <c r="C47" s="484"/>
      <c r="D47" s="494" t="s">
        <v>740</v>
      </c>
      <c r="E47" s="462"/>
      <c r="F47" s="462"/>
      <c r="G47" s="462"/>
      <c r="H47" s="462"/>
      <c r="I47" s="462"/>
      <c r="J47" s="462"/>
      <c r="K47" s="462"/>
      <c r="L47" s="462"/>
      <c r="M47" s="462"/>
      <c r="N47" s="462"/>
      <c r="O47" s="462"/>
      <c r="P47" s="462"/>
      <c r="Q47" s="463"/>
    </row>
    <row r="48" spans="1:17" ht="9" customHeight="1" x14ac:dyDescent="0.15"/>
    <row r="49" spans="1:17" ht="21" customHeight="1" x14ac:dyDescent="0.15">
      <c r="A49" s="256" t="s">
        <v>504</v>
      </c>
      <c r="G49" s="529"/>
      <c r="H49" s="529"/>
      <c r="I49" s="529"/>
      <c r="J49" s="529"/>
      <c r="K49" s="529"/>
      <c r="L49" s="529"/>
      <c r="M49" s="529"/>
      <c r="N49" s="529"/>
      <c r="O49" s="529"/>
      <c r="P49" s="529"/>
      <c r="Q49" s="529"/>
    </row>
    <row r="50" spans="1:17" ht="21" customHeight="1" x14ac:dyDescent="0.15">
      <c r="B50" s="531" t="s">
        <v>660</v>
      </c>
      <c r="C50" s="531"/>
      <c r="D50" s="531"/>
      <c r="E50" s="531"/>
      <c r="F50" s="530"/>
      <c r="G50" s="530"/>
      <c r="H50" s="530"/>
      <c r="I50" s="530"/>
      <c r="J50" s="326" t="s">
        <v>15</v>
      </c>
      <c r="K50" s="530"/>
      <c r="L50" s="530"/>
      <c r="M50" s="530"/>
      <c r="N50" s="530"/>
      <c r="O50" s="532" t="s">
        <v>630</v>
      </c>
      <c r="P50" s="533"/>
      <c r="Q50" s="325"/>
    </row>
    <row r="51" spans="1:17" ht="9" customHeight="1" x14ac:dyDescent="0.15">
      <c r="B51" s="256"/>
      <c r="C51" s="256"/>
      <c r="D51" s="256"/>
      <c r="E51" s="256"/>
      <c r="F51" s="256"/>
      <c r="G51" s="256"/>
    </row>
    <row r="52" spans="1:17" ht="21" customHeight="1" thickBot="1" x14ac:dyDescent="0.2">
      <c r="A52" s="256" t="s">
        <v>599</v>
      </c>
      <c r="G52" s="528" t="s">
        <v>600</v>
      </c>
      <c r="H52" s="528"/>
      <c r="I52" s="528"/>
      <c r="J52" s="528"/>
      <c r="K52" s="528"/>
      <c r="L52" s="528"/>
      <c r="M52" s="528"/>
      <c r="N52" s="528"/>
      <c r="O52" s="528"/>
      <c r="P52" s="528"/>
      <c r="Q52" s="528"/>
    </row>
    <row r="53" spans="1:17" ht="15" customHeight="1" thickTop="1" x14ac:dyDescent="0.15">
      <c r="B53" s="262" t="s">
        <v>560</v>
      </c>
      <c r="C53" s="279"/>
      <c r="D53" s="263"/>
      <c r="E53" s="263"/>
      <c r="F53" s="263"/>
      <c r="G53" s="263"/>
      <c r="H53" s="263"/>
      <c r="I53" s="263"/>
      <c r="J53" s="263"/>
      <c r="K53" s="263"/>
      <c r="L53" s="263"/>
      <c r="M53" s="263"/>
      <c r="N53" s="263"/>
      <c r="O53" s="263"/>
      <c r="P53" s="263"/>
      <c r="Q53" s="264"/>
    </row>
    <row r="54" spans="1:17" s="4" customFormat="1" ht="15" customHeight="1" x14ac:dyDescent="0.15">
      <c r="B54" s="536" t="s">
        <v>499</v>
      </c>
      <c r="C54" s="537"/>
      <c r="D54" s="334" t="s">
        <v>265</v>
      </c>
      <c r="E54" s="534" t="s">
        <v>489</v>
      </c>
      <c r="F54" s="534"/>
      <c r="G54" s="535" t="s">
        <v>655</v>
      </c>
      <c r="H54" s="535"/>
      <c r="I54" s="535"/>
      <c r="J54" s="535"/>
      <c r="K54" s="487" t="s">
        <v>489</v>
      </c>
      <c r="L54" s="487"/>
      <c r="M54" s="487"/>
      <c r="N54" s="485" t="s">
        <v>652</v>
      </c>
      <c r="O54" s="485"/>
      <c r="P54" s="485"/>
      <c r="Q54" s="486"/>
    </row>
    <row r="55" spans="1:17" s="4" customFormat="1" ht="15" customHeight="1" x14ac:dyDescent="0.15">
      <c r="B55" s="536" t="s">
        <v>499</v>
      </c>
      <c r="C55" s="537"/>
      <c r="D55" s="334" t="s">
        <v>445</v>
      </c>
      <c r="E55" s="485" t="s">
        <v>670</v>
      </c>
      <c r="F55" s="485"/>
      <c r="G55" s="485"/>
      <c r="H55" s="485"/>
      <c r="I55" s="485"/>
      <c r="J55" s="485"/>
      <c r="K55" s="485"/>
      <c r="L55" s="485"/>
      <c r="M55" s="485"/>
      <c r="N55" s="485"/>
      <c r="O55" s="485"/>
      <c r="P55" s="485"/>
      <c r="Q55" s="486"/>
    </row>
    <row r="56" spans="1:17" s="4" customFormat="1" ht="15" customHeight="1" x14ac:dyDescent="0.15">
      <c r="B56" s="536" t="s">
        <v>499</v>
      </c>
      <c r="C56" s="537"/>
      <c r="D56" s="334" t="s">
        <v>447</v>
      </c>
      <c r="E56" s="485" t="s">
        <v>653</v>
      </c>
      <c r="F56" s="485"/>
      <c r="G56" s="485"/>
      <c r="H56" s="485"/>
      <c r="I56" s="485"/>
      <c r="J56" s="485"/>
      <c r="K56" s="485"/>
      <c r="L56" s="485"/>
      <c r="M56" s="485"/>
      <c r="N56" s="485"/>
      <c r="O56" s="485"/>
      <c r="P56" s="485"/>
      <c r="Q56" s="486"/>
    </row>
    <row r="57" spans="1:17" ht="15" customHeight="1" x14ac:dyDescent="0.15">
      <c r="B57" s="536" t="s">
        <v>499</v>
      </c>
      <c r="C57" s="537"/>
      <c r="D57" s="334" t="s">
        <v>448</v>
      </c>
      <c r="E57" s="485" t="s">
        <v>659</v>
      </c>
      <c r="F57" s="485"/>
      <c r="G57" s="485"/>
      <c r="H57" s="485"/>
      <c r="I57" s="485"/>
      <c r="J57" s="485"/>
      <c r="K57" s="485"/>
      <c r="L57" s="485"/>
      <c r="M57" s="485"/>
      <c r="N57" s="485"/>
      <c r="O57" s="485"/>
      <c r="P57" s="485"/>
      <c r="Q57" s="486"/>
    </row>
    <row r="58" spans="1:17" ht="15" customHeight="1" x14ac:dyDescent="0.15">
      <c r="B58" s="481" t="s">
        <v>499</v>
      </c>
      <c r="C58" s="482"/>
      <c r="D58" s="302" t="s">
        <v>597</v>
      </c>
      <c r="E58" s="540" t="s">
        <v>689</v>
      </c>
      <c r="F58" s="540"/>
      <c r="G58" s="540"/>
      <c r="H58" s="540"/>
      <c r="I58" s="540"/>
      <c r="J58" s="540"/>
      <c r="K58" s="540"/>
      <c r="L58" s="540"/>
      <c r="M58" s="540"/>
      <c r="N58" s="540"/>
      <c r="O58" s="540"/>
      <c r="P58" s="540"/>
      <c r="Q58" s="541"/>
    </row>
    <row r="59" spans="1:17" ht="15" customHeight="1" thickBot="1" x14ac:dyDescent="0.2">
      <c r="B59" s="538" t="s">
        <v>499</v>
      </c>
      <c r="C59" s="539"/>
      <c r="D59" s="303" t="s">
        <v>598</v>
      </c>
      <c r="E59" s="526" t="s">
        <v>654</v>
      </c>
      <c r="F59" s="526"/>
      <c r="G59" s="526"/>
      <c r="H59" s="526"/>
      <c r="I59" s="526"/>
      <c r="J59" s="526"/>
      <c r="K59" s="526"/>
      <c r="L59" s="526"/>
      <c r="M59" s="526"/>
      <c r="N59" s="526"/>
      <c r="O59" s="526"/>
      <c r="P59" s="526"/>
      <c r="Q59" s="527"/>
    </row>
    <row r="60" spans="1:17" ht="18" customHeight="1" thickTop="1" x14ac:dyDescent="0.15">
      <c r="B60" s="256"/>
      <c r="C60" s="256"/>
      <c r="D60" s="256"/>
      <c r="E60" s="256"/>
      <c r="F60" s="256"/>
      <c r="G60" s="256"/>
    </row>
    <row r="61" spans="1:17" ht="18" customHeight="1" x14ac:dyDescent="0.15">
      <c r="B61" s="256"/>
      <c r="C61" s="256"/>
      <c r="D61" s="256"/>
      <c r="E61" s="256"/>
      <c r="F61" s="256"/>
      <c r="G61" s="256"/>
    </row>
    <row r="62" spans="1:17" ht="18" customHeight="1" x14ac:dyDescent="0.15">
      <c r="B62" s="256"/>
      <c r="C62" s="256"/>
      <c r="D62" s="256"/>
      <c r="E62" s="256"/>
      <c r="F62" s="256"/>
      <c r="G62" s="256"/>
    </row>
    <row r="63" spans="1:17" ht="18" customHeight="1" x14ac:dyDescent="0.15">
      <c r="B63" s="256"/>
      <c r="C63" s="256"/>
      <c r="D63" s="256"/>
      <c r="E63" s="256"/>
      <c r="F63" s="256"/>
      <c r="G63" s="256"/>
    </row>
    <row r="64" spans="1:17" ht="18" customHeight="1" x14ac:dyDescent="0.15">
      <c r="B64" s="256"/>
      <c r="C64" s="256"/>
      <c r="D64" s="256"/>
      <c r="E64" s="256"/>
      <c r="F64" s="256"/>
      <c r="G64" s="256"/>
    </row>
    <row r="65" spans="2:9" ht="18" customHeight="1" x14ac:dyDescent="0.15">
      <c r="B65" s="256"/>
      <c r="C65" s="256"/>
      <c r="D65" s="256"/>
      <c r="E65" s="256"/>
      <c r="F65" s="256"/>
      <c r="G65" s="256"/>
    </row>
    <row r="66" spans="2:9" ht="18" customHeight="1" x14ac:dyDescent="0.15">
      <c r="B66" s="256"/>
      <c r="C66" s="256"/>
      <c r="D66" s="256"/>
      <c r="E66" s="256"/>
      <c r="F66" s="256"/>
      <c r="G66" s="256"/>
    </row>
    <row r="67" spans="2:9" ht="18" customHeight="1" x14ac:dyDescent="0.15">
      <c r="B67" s="256"/>
      <c r="C67" s="256"/>
      <c r="D67" s="256"/>
      <c r="E67" s="256"/>
      <c r="F67" s="256"/>
      <c r="G67" s="256"/>
      <c r="I67" s="265"/>
    </row>
    <row r="68" spans="2:9" ht="18" customHeight="1" x14ac:dyDescent="0.15">
      <c r="B68" s="256"/>
      <c r="C68" s="256"/>
      <c r="D68" s="256"/>
      <c r="E68" s="256"/>
      <c r="F68" s="256"/>
      <c r="G68" s="256"/>
    </row>
    <row r="69" spans="2:9" ht="18" customHeight="1" x14ac:dyDescent="0.15">
      <c r="B69" s="256"/>
      <c r="C69" s="256"/>
      <c r="D69" s="256"/>
      <c r="E69" s="256"/>
      <c r="F69" s="256"/>
      <c r="G69" s="256"/>
    </row>
    <row r="70" spans="2:9" ht="18" customHeight="1" x14ac:dyDescent="0.15">
      <c r="B70" s="256"/>
      <c r="C70" s="256"/>
      <c r="D70" s="256"/>
      <c r="E70" s="256"/>
      <c r="F70" s="256"/>
      <c r="G70" s="256"/>
    </row>
    <row r="71" spans="2:9" x14ac:dyDescent="0.15">
      <c r="B71" s="256"/>
      <c r="C71" s="256"/>
      <c r="D71" s="256"/>
      <c r="E71" s="256"/>
      <c r="F71" s="256"/>
      <c r="G71" s="256"/>
    </row>
    <row r="72" spans="2:9" x14ac:dyDescent="0.15">
      <c r="B72" s="256"/>
      <c r="C72" s="256"/>
      <c r="D72" s="256"/>
      <c r="E72" s="256"/>
      <c r="F72" s="256"/>
      <c r="G72" s="256"/>
    </row>
    <row r="73" spans="2:9" x14ac:dyDescent="0.15">
      <c r="B73" s="256"/>
      <c r="C73" s="256"/>
      <c r="D73" s="256"/>
      <c r="E73" s="256"/>
      <c r="F73" s="256"/>
      <c r="G73" s="256"/>
    </row>
    <row r="74" spans="2:9" x14ac:dyDescent="0.15">
      <c r="B74" s="256"/>
      <c r="C74" s="256"/>
      <c r="D74" s="256"/>
      <c r="E74" s="256"/>
      <c r="F74" s="256"/>
      <c r="G74" s="256"/>
    </row>
    <row r="75" spans="2:9" x14ac:dyDescent="0.15">
      <c r="B75" s="256"/>
      <c r="C75" s="256"/>
      <c r="D75" s="256"/>
      <c r="E75" s="256"/>
      <c r="F75" s="256"/>
      <c r="G75" s="256"/>
    </row>
    <row r="76" spans="2:9" x14ac:dyDescent="0.15">
      <c r="B76" s="256"/>
      <c r="C76" s="256"/>
      <c r="D76" s="256"/>
      <c r="E76" s="256"/>
      <c r="F76" s="256"/>
      <c r="G76" s="256"/>
    </row>
    <row r="77" spans="2:9" x14ac:dyDescent="0.15">
      <c r="B77" s="256"/>
      <c r="C77" s="256"/>
      <c r="D77" s="256"/>
      <c r="E77" s="256"/>
      <c r="F77" s="256"/>
      <c r="G77" s="256"/>
    </row>
    <row r="78" spans="2:9" x14ac:dyDescent="0.15">
      <c r="B78" s="256"/>
      <c r="C78" s="256"/>
      <c r="D78" s="256"/>
      <c r="E78" s="256"/>
      <c r="F78" s="256"/>
      <c r="G78" s="256"/>
    </row>
  </sheetData>
  <mergeCells count="100">
    <mergeCell ref="J17:Q17"/>
    <mergeCell ref="A2:Q2"/>
    <mergeCell ref="A4:G4"/>
    <mergeCell ref="B9:G9"/>
    <mergeCell ref="B11:J11"/>
    <mergeCell ref="B14:H14"/>
    <mergeCell ref="B10:D10"/>
    <mergeCell ref="E10:J10"/>
    <mergeCell ref="L5:Q5"/>
    <mergeCell ref="L6:Q6"/>
    <mergeCell ref="L7:Q7"/>
    <mergeCell ref="H9:L9"/>
    <mergeCell ref="M9:Q9"/>
    <mergeCell ref="K11:Q11"/>
    <mergeCell ref="E13:Q13"/>
    <mergeCell ref="I14:Q14"/>
    <mergeCell ref="B34:B35"/>
    <mergeCell ref="C34:C35"/>
    <mergeCell ref="D34:H34"/>
    <mergeCell ref="E35:H35"/>
    <mergeCell ref="J34:Q34"/>
    <mergeCell ref="J35:Q35"/>
    <mergeCell ref="B36:Q36"/>
    <mergeCell ref="J37:N37"/>
    <mergeCell ref="P37:Q37"/>
    <mergeCell ref="B38:Q38"/>
    <mergeCell ref="B39:B40"/>
    <mergeCell ref="C39:C40"/>
    <mergeCell ref="D39:H40"/>
    <mergeCell ref="J39:Q39"/>
    <mergeCell ref="J40:Q40"/>
    <mergeCell ref="B41:Q41"/>
    <mergeCell ref="B42:Q43"/>
    <mergeCell ref="D46:Q46"/>
    <mergeCell ref="D47:Q47"/>
    <mergeCell ref="D37:H37"/>
    <mergeCell ref="G49:Q49"/>
    <mergeCell ref="K50:N50"/>
    <mergeCell ref="O50:P50"/>
    <mergeCell ref="B46:C46"/>
    <mergeCell ref="B47:C47"/>
    <mergeCell ref="B55:C55"/>
    <mergeCell ref="B50:E50"/>
    <mergeCell ref="F50:I50"/>
    <mergeCell ref="B54:C54"/>
    <mergeCell ref="E54:F54"/>
    <mergeCell ref="G54:J54"/>
    <mergeCell ref="G52:Q52"/>
    <mergeCell ref="K54:M54"/>
    <mergeCell ref="N54:Q54"/>
    <mergeCell ref="E55:Q55"/>
    <mergeCell ref="B59:C59"/>
    <mergeCell ref="B56:C56"/>
    <mergeCell ref="B57:C57"/>
    <mergeCell ref="B58:C58"/>
    <mergeCell ref="E57:Q57"/>
    <mergeCell ref="E58:Q58"/>
    <mergeCell ref="E59:Q59"/>
    <mergeCell ref="E56:Q56"/>
    <mergeCell ref="B15:Q15"/>
    <mergeCell ref="B16:Q16"/>
    <mergeCell ref="J23:Q23"/>
    <mergeCell ref="J24:Q24"/>
    <mergeCell ref="J25:L25"/>
    <mergeCell ref="M25:N25"/>
    <mergeCell ref="B20:Q20"/>
    <mergeCell ref="J21:L21"/>
    <mergeCell ref="M21:N21"/>
    <mergeCell ref="J22:Q22"/>
    <mergeCell ref="B17:B19"/>
    <mergeCell ref="C17:C19"/>
    <mergeCell ref="D17:H17"/>
    <mergeCell ref="D18:H19"/>
    <mergeCell ref="J18:P18"/>
    <mergeCell ref="J19:P19"/>
    <mergeCell ref="M28:N28"/>
    <mergeCell ref="P28:Q28"/>
    <mergeCell ref="B26:Q26"/>
    <mergeCell ref="B21:B25"/>
    <mergeCell ref="C21:C24"/>
    <mergeCell ref="D21:H21"/>
    <mergeCell ref="D22:H23"/>
    <mergeCell ref="D24:H24"/>
    <mergeCell ref="D25:H25"/>
    <mergeCell ref="J29:Q29"/>
    <mergeCell ref="J30:Q30"/>
    <mergeCell ref="J31:Q31"/>
    <mergeCell ref="J32:Q32"/>
    <mergeCell ref="B33:Q33"/>
    <mergeCell ref="B27:B32"/>
    <mergeCell ref="C27:C32"/>
    <mergeCell ref="D27:H27"/>
    <mergeCell ref="D28:H29"/>
    <mergeCell ref="E30:H30"/>
    <mergeCell ref="E31:H31"/>
    <mergeCell ref="D32:H32"/>
    <mergeCell ref="J27:L27"/>
    <mergeCell ref="M27:N27"/>
    <mergeCell ref="P27:Q27"/>
    <mergeCell ref="J28:L28"/>
  </mergeCells>
  <phoneticPr fontId="2"/>
  <dataValidations count="2">
    <dataValidation type="list" allowBlank="1" showInputMessage="1" showErrorMessage="1" sqref="O25 I21:I25 I17:I19 I39:I40 B54:B59 I65573:I65574 I131109:I131110 I196645:I196646 I262181:I262182 I327717:I327718 I393253:I393254 I458789:I458790 I524325:I524326 I589861:I589862 I655397:I655398 I720933:I720934 I786469:I786470 I852005:I852006 I917541:I917542 I983077:I983078 I65559:I65560 I131095:I131096 I196631:I196632 I262167:I262168 I327703:I327704 I393239:I393240 I458775:I458776 I524311:I524312 I589847:I589848 I655383:I655384 I720919:I720920 I786455:I786456 I851991:I851992 I917527:I917528 I983063:I983064 I37 I65562:I65568 I131098:I131104 I196634:I196640 I262170:I262176 I327706:I327712 I393242:I393248 I458778:I458784 I524314:I524320 I589850:I589856 I655386:I655392 I720922:I720928 I786458:I786464 I851994:I852000 I917530:I917536 I983066:I983072 I34:I35 I65570:I65571 I131106:I131107 I196642:I196643 I262178:I262179 I327714:I327715 I393250:I393251 I458786:I458787 I524322:I524323 I589858:I589859 I655394:I655395 I720930:I720931 I786466:I786467 I852002:I852003 I917538:I917539 I983074:I983075 I27:I32 O21 O37 O27:O28" xr:uid="{A67608F7-86FC-4CB9-B46B-22F90D88838E}">
      <formula1>$D$62:$D$63</formula1>
    </dataValidation>
    <dataValidation type="list" allowBlank="1" showInputMessage="1" showErrorMessage="1" sqref="B46:B47 B65580:C65581 B131116:C131117 B196652:C196653 B262188:C262189 B327724:C327725 B393260:C393261 B458796:C458797 B524332:C524333 B589868:C589869 B655404:C655405 B720940:C720941 B786476:C786477 B852012:C852013 B917548:C917549 B983084:C983085" xr:uid="{5020416C-FD23-4CF6-BAE2-E0DB869DACA2}">
      <formula1>$D$66:$D$67</formula1>
    </dataValidation>
  </dataValidations>
  <pageMargins left="0.7" right="0.7" top="0.75" bottom="0.75" header="0.3" footer="0.3"/>
  <pageSetup paperSize="9" scale="71" orientation="portrait"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tabColor rgb="FF00FFFF"/>
  </sheetPr>
  <dimension ref="A1:O138"/>
  <sheetViews>
    <sheetView view="pageBreakPreview" zoomScale="70" zoomScaleNormal="85" zoomScaleSheetLayoutView="70" workbookViewId="0">
      <selection activeCell="R25" sqref="R25"/>
    </sheetView>
  </sheetViews>
  <sheetFormatPr defaultColWidth="9" defaultRowHeight="13.5" x14ac:dyDescent="0.15"/>
  <cols>
    <col min="1" max="1" width="1.25" customWidth="1"/>
    <col min="2" max="2" width="7.5" customWidth="1"/>
    <col min="3" max="3" width="15" style="2" customWidth="1"/>
    <col min="4" max="4" width="5.125" bestFit="1" customWidth="1"/>
    <col min="5" max="5" width="12.5" customWidth="1"/>
    <col min="6" max="6" width="25" customWidth="1"/>
    <col min="7" max="7" width="9" customWidth="1"/>
    <col min="8" max="8" width="11.75" bestFit="1" customWidth="1"/>
    <col min="9" max="9" width="9" customWidth="1"/>
    <col min="10" max="10" width="11" bestFit="1" customWidth="1"/>
    <col min="11" max="12" width="7.5" customWidth="1"/>
    <col min="13" max="13" width="12.5" customWidth="1"/>
    <col min="14" max="14" width="0.875" customWidth="1"/>
  </cols>
  <sheetData>
    <row r="1" spans="2:13" ht="17.25" x14ac:dyDescent="0.15">
      <c r="B1" s="8" t="s">
        <v>52</v>
      </c>
      <c r="K1" s="586" t="s">
        <v>16</v>
      </c>
      <c r="L1" s="587"/>
      <c r="M1" s="588"/>
    </row>
    <row r="2" spans="2:13" ht="17.25" x14ac:dyDescent="0.15">
      <c r="B2" s="596" t="s">
        <v>590</v>
      </c>
      <c r="C2" s="1183"/>
      <c r="D2" s="1183"/>
      <c r="E2" s="1183"/>
      <c r="F2" s="1183"/>
      <c r="G2" s="1183"/>
      <c r="H2" s="1183"/>
      <c r="I2" s="1183"/>
      <c r="J2" s="1183"/>
      <c r="K2" s="1183"/>
      <c r="L2" s="598"/>
      <c r="M2" s="598"/>
    </row>
    <row r="3" spans="2:13" ht="17.25" x14ac:dyDescent="0.15">
      <c r="B3" s="356"/>
      <c r="C3" s="357"/>
      <c r="D3" s="357"/>
      <c r="E3" s="357"/>
      <c r="F3" s="357"/>
      <c r="G3" s="357"/>
      <c r="H3" s="357"/>
      <c r="I3" s="357"/>
      <c r="J3" s="357"/>
      <c r="K3" s="357"/>
      <c r="L3" s="2"/>
      <c r="M3" s="2"/>
    </row>
    <row r="4" spans="2:13" ht="9" customHeight="1" thickBot="1" x14ac:dyDescent="0.2">
      <c r="B4" s="9"/>
      <c r="C4" s="10"/>
      <c r="D4" s="11"/>
      <c r="E4" s="11"/>
      <c r="F4" s="11"/>
      <c r="G4" s="11"/>
      <c r="H4" s="11"/>
      <c r="I4" s="11"/>
      <c r="J4" s="11"/>
      <c r="K4" s="11"/>
      <c r="L4" s="11"/>
      <c r="M4" s="11"/>
    </row>
    <row r="5" spans="2:13" ht="20.100000000000001" customHeight="1" x14ac:dyDescent="0.15">
      <c r="B5" s="12" t="s">
        <v>17</v>
      </c>
      <c r="C5" s="1184" t="s">
        <v>69</v>
      </c>
      <c r="D5" s="1184"/>
      <c r="E5" s="1184"/>
      <c r="F5" s="1185"/>
      <c r="G5" s="1185"/>
      <c r="H5" s="602" t="s">
        <v>139</v>
      </c>
      <c r="I5" s="603"/>
      <c r="J5" s="364" t="s">
        <v>195</v>
      </c>
      <c r="K5" s="63" t="s">
        <v>196</v>
      </c>
      <c r="L5" s="365">
        <v>0</v>
      </c>
      <c r="M5" s="64" t="s">
        <v>197</v>
      </c>
    </row>
    <row r="6" spans="2:13" ht="20.100000000000001" customHeight="1" x14ac:dyDescent="0.15">
      <c r="B6" s="584" t="s">
        <v>19</v>
      </c>
      <c r="C6" s="1186" t="s">
        <v>663</v>
      </c>
      <c r="D6" s="1186"/>
      <c r="E6" s="1186"/>
      <c r="F6" s="1187"/>
      <c r="G6" s="1187"/>
      <c r="H6" s="584" t="s">
        <v>18</v>
      </c>
      <c r="I6" s="618"/>
      <c r="J6" s="1190" t="s">
        <v>662</v>
      </c>
      <c r="K6" s="1190"/>
      <c r="L6" s="1190"/>
      <c r="M6" s="1191"/>
    </row>
    <row r="7" spans="2:13" ht="20.100000000000001" customHeight="1" thickBot="1" x14ac:dyDescent="0.2">
      <c r="B7" s="585"/>
      <c r="C7" s="1188"/>
      <c r="D7" s="1188"/>
      <c r="E7" s="1188"/>
      <c r="F7" s="1189"/>
      <c r="G7" s="1189"/>
      <c r="H7" s="1192" t="s">
        <v>20</v>
      </c>
      <c r="I7" s="618"/>
      <c r="J7" s="1190" t="s">
        <v>56</v>
      </c>
      <c r="K7" s="1190"/>
      <c r="L7" s="1190"/>
      <c r="M7" s="1191"/>
    </row>
    <row r="8" spans="2:13" ht="19.5" customHeight="1" thickBot="1" x14ac:dyDescent="0.2">
      <c r="H8" s="1193" t="s">
        <v>247</v>
      </c>
      <c r="I8" s="1194"/>
      <c r="J8" s="1194"/>
      <c r="K8" s="1194"/>
      <c r="L8" s="1195"/>
      <c r="M8" s="366" t="s">
        <v>249</v>
      </c>
    </row>
    <row r="10" spans="2:13" ht="14.25" thickBot="1" x14ac:dyDescent="0.2"/>
    <row r="11" spans="2:13" ht="18" customHeight="1" x14ac:dyDescent="0.15">
      <c r="B11" s="606" t="s">
        <v>21</v>
      </c>
      <c r="C11" s="608" t="s">
        <v>22</v>
      </c>
      <c r="D11" s="610" t="s">
        <v>23</v>
      </c>
      <c r="E11" s="591" t="s">
        <v>24</v>
      </c>
      <c r="F11" s="591"/>
      <c r="G11" s="592"/>
      <c r="H11" s="592"/>
      <c r="I11" s="593" t="s">
        <v>25</v>
      </c>
      <c r="J11" s="594"/>
      <c r="K11" s="591" t="s">
        <v>584</v>
      </c>
      <c r="L11" s="591"/>
      <c r="M11" s="595"/>
    </row>
    <row r="12" spans="2:13" ht="18" customHeight="1" thickBot="1" x14ac:dyDescent="0.2">
      <c r="B12" s="607"/>
      <c r="C12" s="609"/>
      <c r="D12" s="611"/>
      <c r="E12" s="627" t="s">
        <v>24</v>
      </c>
      <c r="F12" s="749"/>
      <c r="G12" s="13" t="s">
        <v>26</v>
      </c>
      <c r="H12" s="13" t="s">
        <v>27</v>
      </c>
      <c r="I12" s="14" t="s">
        <v>26</v>
      </c>
      <c r="J12" s="13" t="s">
        <v>27</v>
      </c>
      <c r="K12" s="15" t="s">
        <v>50</v>
      </c>
      <c r="L12" s="15" t="s">
        <v>48</v>
      </c>
      <c r="M12" s="16" t="s">
        <v>1</v>
      </c>
    </row>
    <row r="13" spans="2:13" ht="21" customHeight="1" thickTop="1" x14ac:dyDescent="0.15">
      <c r="B13" s="643" t="s">
        <v>523</v>
      </c>
      <c r="C13" s="648" t="s">
        <v>64</v>
      </c>
      <c r="D13" s="1197" t="s">
        <v>44</v>
      </c>
      <c r="E13" s="1217" t="s">
        <v>203</v>
      </c>
      <c r="F13" s="1218"/>
      <c r="G13" s="17" t="s">
        <v>29</v>
      </c>
      <c r="H13" s="107">
        <v>1</v>
      </c>
      <c r="I13" s="1198" t="s">
        <v>31</v>
      </c>
      <c r="J13" s="1207">
        <f>IF(I13="","",IF(I13=G13,H13,H14))</f>
        <v>0</v>
      </c>
      <c r="K13" s="635"/>
      <c r="L13" s="638"/>
      <c r="M13" s="1174"/>
    </row>
    <row r="14" spans="2:13" ht="21" customHeight="1" x14ac:dyDescent="0.15">
      <c r="B14" s="644"/>
      <c r="C14" s="688"/>
      <c r="D14" s="691"/>
      <c r="E14" s="682" t="s">
        <v>204</v>
      </c>
      <c r="F14" s="760"/>
      <c r="G14" s="18" t="s">
        <v>31</v>
      </c>
      <c r="H14" s="108">
        <v>0</v>
      </c>
      <c r="I14" s="1180"/>
      <c r="J14" s="1182"/>
      <c r="K14" s="671"/>
      <c r="L14" s="631"/>
      <c r="M14" s="1175"/>
    </row>
    <row r="15" spans="2:13" ht="21" customHeight="1" x14ac:dyDescent="0.15">
      <c r="B15" s="644"/>
      <c r="C15" s="665" t="s">
        <v>3</v>
      </c>
      <c r="D15" s="689" t="s">
        <v>211</v>
      </c>
      <c r="E15" s="625" t="s">
        <v>33</v>
      </c>
      <c r="F15" s="626"/>
      <c r="G15" s="665" t="s">
        <v>252</v>
      </c>
      <c r="H15" s="81">
        <v>0.5</v>
      </c>
      <c r="I15" s="229" t="s">
        <v>72</v>
      </c>
      <c r="J15" s="1176">
        <f>IF(AND(I15="",I16="",I17="",I18="",I19=""),"",IF(OR(I15="",I16="",I17="",I18="",I19=""),"全て選択してください。",IF(LEFT(I15)+LEFT(I16)+LEFT(I17)+LEFT(I18)+LEFT(I19)=4,LEFT(I15)*H15+LEFT(I16)*H16+LEFT(I17)*H17+LEFT(I18)*H18+LEFT(I19)*H19,"合計4件にしてください")))</f>
        <v>1.1000000000000001</v>
      </c>
      <c r="K15" s="695"/>
      <c r="L15" s="698"/>
      <c r="M15" s="579"/>
    </row>
    <row r="16" spans="2:13" ht="21" customHeight="1" x14ac:dyDescent="0.15">
      <c r="B16" s="644"/>
      <c r="C16" s="649"/>
      <c r="D16" s="690"/>
      <c r="E16" s="629" t="s">
        <v>53</v>
      </c>
      <c r="F16" s="630"/>
      <c r="G16" s="649"/>
      <c r="H16" s="82">
        <v>0.4</v>
      </c>
      <c r="I16" s="230" t="s">
        <v>72</v>
      </c>
      <c r="J16" s="1177"/>
      <c r="K16" s="696"/>
      <c r="L16" s="698"/>
      <c r="M16" s="579"/>
    </row>
    <row r="17" spans="2:13" ht="21" customHeight="1" x14ac:dyDescent="0.15">
      <c r="B17" s="644"/>
      <c r="C17" s="649"/>
      <c r="D17" s="690"/>
      <c r="E17" s="629" t="s">
        <v>54</v>
      </c>
      <c r="F17" s="630"/>
      <c r="G17" s="649"/>
      <c r="H17" s="82">
        <v>0.3</v>
      </c>
      <c r="I17" s="230" t="s">
        <v>73</v>
      </c>
      <c r="J17" s="1177"/>
      <c r="K17" s="696"/>
      <c r="L17" s="698"/>
      <c r="M17" s="579"/>
    </row>
    <row r="18" spans="2:13" ht="21" customHeight="1" x14ac:dyDescent="0.15">
      <c r="B18" s="644"/>
      <c r="C18" s="649"/>
      <c r="D18" s="690"/>
      <c r="E18" s="629" t="s">
        <v>55</v>
      </c>
      <c r="F18" s="630"/>
      <c r="G18" s="649"/>
      <c r="H18" s="82">
        <v>0.2</v>
      </c>
      <c r="I18" s="231" t="s">
        <v>72</v>
      </c>
      <c r="J18" s="1177"/>
      <c r="K18" s="696"/>
      <c r="L18" s="698"/>
      <c r="M18" s="579"/>
    </row>
    <row r="19" spans="2:13" ht="21" customHeight="1" x14ac:dyDescent="0.15">
      <c r="B19" s="644"/>
      <c r="C19" s="688"/>
      <c r="D19" s="691"/>
      <c r="E19" s="713" t="s">
        <v>244</v>
      </c>
      <c r="F19" s="714"/>
      <c r="G19" s="688"/>
      <c r="H19" s="95">
        <v>0</v>
      </c>
      <c r="I19" s="232" t="s">
        <v>72</v>
      </c>
      <c r="J19" s="1178"/>
      <c r="K19" s="697"/>
      <c r="L19" s="1208"/>
      <c r="M19" s="579"/>
    </row>
    <row r="20" spans="2:13" ht="21" customHeight="1" x14ac:dyDescent="0.15">
      <c r="B20" s="644"/>
      <c r="C20" s="715" t="s">
        <v>34</v>
      </c>
      <c r="D20" s="689" t="s">
        <v>28</v>
      </c>
      <c r="E20" s="625" t="s">
        <v>35</v>
      </c>
      <c r="F20" s="626"/>
      <c r="G20" s="665" t="s">
        <v>36</v>
      </c>
      <c r="H20" s="109">
        <v>2</v>
      </c>
      <c r="I20" s="1171">
        <v>110</v>
      </c>
      <c r="J20" s="1201">
        <f>IF(I20&gt;=100,2,IF(AND(80&lt;=I20,I20&lt;100),1.5,IF(AND(60&lt;=I20,I20&lt;80),1,IF(AND(40&lt;=I20,I20&lt;60),0.5,IF(I20="","",0)))))</f>
        <v>2</v>
      </c>
      <c r="K20" s="719"/>
      <c r="L20" s="721"/>
      <c r="M20" s="723"/>
    </row>
    <row r="21" spans="2:13" ht="21" customHeight="1" x14ac:dyDescent="0.15">
      <c r="B21" s="644"/>
      <c r="C21" s="1169"/>
      <c r="D21" s="690"/>
      <c r="E21" s="1205" t="s">
        <v>37</v>
      </c>
      <c r="F21" s="1206"/>
      <c r="G21" s="649"/>
      <c r="H21" s="107">
        <v>1.5</v>
      </c>
      <c r="I21" s="1172"/>
      <c r="J21" s="1181"/>
      <c r="K21" s="720"/>
      <c r="L21" s="722"/>
      <c r="M21" s="724"/>
    </row>
    <row r="22" spans="2:13" ht="21" customHeight="1" x14ac:dyDescent="0.15">
      <c r="B22" s="644"/>
      <c r="C22" s="1169"/>
      <c r="D22" s="690"/>
      <c r="E22" s="1205" t="s">
        <v>38</v>
      </c>
      <c r="F22" s="1206"/>
      <c r="G22" s="649"/>
      <c r="H22" s="107">
        <v>1</v>
      </c>
      <c r="I22" s="1172"/>
      <c r="J22" s="1181"/>
      <c r="K22" s="720"/>
      <c r="L22" s="722"/>
      <c r="M22" s="724"/>
    </row>
    <row r="23" spans="2:13" ht="21" customHeight="1" x14ac:dyDescent="0.15">
      <c r="B23" s="644"/>
      <c r="C23" s="1169"/>
      <c r="D23" s="690"/>
      <c r="E23" s="1205" t="s">
        <v>39</v>
      </c>
      <c r="F23" s="1206"/>
      <c r="G23" s="649"/>
      <c r="H23" s="107">
        <v>0.5</v>
      </c>
      <c r="I23" s="1172"/>
      <c r="J23" s="1181"/>
      <c r="K23" s="720"/>
      <c r="L23" s="722"/>
      <c r="M23" s="724"/>
    </row>
    <row r="24" spans="2:13" ht="21" customHeight="1" x14ac:dyDescent="0.15">
      <c r="B24" s="644"/>
      <c r="C24" s="1170"/>
      <c r="D24" s="691"/>
      <c r="E24" s="682" t="s">
        <v>40</v>
      </c>
      <c r="F24" s="760"/>
      <c r="G24" s="688"/>
      <c r="H24" s="108">
        <v>0</v>
      </c>
      <c r="I24" s="1173"/>
      <c r="J24" s="1182"/>
      <c r="K24" s="1209"/>
      <c r="L24" s="1210"/>
      <c r="M24" s="1211"/>
    </row>
    <row r="25" spans="2:13" ht="21" customHeight="1" x14ac:dyDescent="0.15">
      <c r="B25" s="644"/>
      <c r="C25" s="665" t="s">
        <v>66</v>
      </c>
      <c r="D25" s="667" t="s">
        <v>44</v>
      </c>
      <c r="E25" s="625" t="s">
        <v>207</v>
      </c>
      <c r="F25" s="626"/>
      <c r="G25" s="21" t="s">
        <v>30</v>
      </c>
      <c r="H25" s="110">
        <v>1</v>
      </c>
      <c r="I25" s="1199" t="s">
        <v>31</v>
      </c>
      <c r="J25" s="1201">
        <f>IF(I25="","",IF(I25=G25,H25,H26))</f>
        <v>0</v>
      </c>
      <c r="K25" s="719"/>
      <c r="L25" s="710"/>
      <c r="M25" s="578"/>
    </row>
    <row r="26" spans="2:13" ht="21" customHeight="1" thickBot="1" x14ac:dyDescent="0.2">
      <c r="B26" s="1196"/>
      <c r="C26" s="650"/>
      <c r="D26" s="653"/>
      <c r="E26" s="604" t="s">
        <v>206</v>
      </c>
      <c r="F26" s="1215"/>
      <c r="G26" s="20" t="s">
        <v>41</v>
      </c>
      <c r="H26" s="111">
        <v>0</v>
      </c>
      <c r="I26" s="1200"/>
      <c r="J26" s="1202"/>
      <c r="K26" s="1203"/>
      <c r="L26" s="1204"/>
      <c r="M26" s="1216"/>
    </row>
    <row r="27" spans="2:13" ht="21" customHeight="1" thickTop="1" x14ac:dyDescent="0.15">
      <c r="B27" s="643" t="s">
        <v>520</v>
      </c>
      <c r="C27" s="69" t="s">
        <v>210</v>
      </c>
      <c r="D27" s="67" t="s">
        <v>68</v>
      </c>
      <c r="E27" s="701" t="s">
        <v>223</v>
      </c>
      <c r="F27" s="702"/>
      <c r="G27" s="702"/>
      <c r="H27" s="703"/>
      <c r="I27" s="1212" t="s">
        <v>209</v>
      </c>
      <c r="J27" s="1213"/>
      <c r="K27" s="70"/>
      <c r="L27" s="71"/>
      <c r="M27" s="72"/>
    </row>
    <row r="28" spans="2:13" ht="21" customHeight="1" x14ac:dyDescent="0.15">
      <c r="B28" s="644"/>
      <c r="C28" s="665" t="s">
        <v>64</v>
      </c>
      <c r="D28" s="689" t="s">
        <v>28</v>
      </c>
      <c r="E28" s="589" t="s">
        <v>203</v>
      </c>
      <c r="F28" s="1214"/>
      <c r="G28" s="68" t="s">
        <v>29</v>
      </c>
      <c r="H28" s="107">
        <v>2</v>
      </c>
      <c r="I28" s="1179" t="s">
        <v>29</v>
      </c>
      <c r="J28" s="1181">
        <f>IF(I28="","",IF(I28=G28,H28,H29))</f>
        <v>2</v>
      </c>
      <c r="K28" s="636"/>
      <c r="L28" s="613"/>
      <c r="M28" s="579"/>
    </row>
    <row r="29" spans="2:13" ht="21" customHeight="1" x14ac:dyDescent="0.15">
      <c r="B29" s="644"/>
      <c r="C29" s="688"/>
      <c r="D29" s="691"/>
      <c r="E29" s="682" t="s">
        <v>204</v>
      </c>
      <c r="F29" s="760"/>
      <c r="G29" s="18" t="s">
        <v>31</v>
      </c>
      <c r="H29" s="108">
        <v>0</v>
      </c>
      <c r="I29" s="1180"/>
      <c r="J29" s="1182"/>
      <c r="K29" s="671"/>
      <c r="L29" s="631"/>
      <c r="M29" s="1175"/>
    </row>
    <row r="30" spans="2:13" ht="21" customHeight="1" x14ac:dyDescent="0.15">
      <c r="B30" s="644"/>
      <c r="C30" s="665" t="s">
        <v>63</v>
      </c>
      <c r="D30" s="689" t="s">
        <v>32</v>
      </c>
      <c r="E30" s="706" t="s">
        <v>214</v>
      </c>
      <c r="F30" s="74" t="s">
        <v>33</v>
      </c>
      <c r="G30" s="665" t="s">
        <v>253</v>
      </c>
      <c r="H30" s="79">
        <v>2</v>
      </c>
      <c r="I30" s="233" t="s">
        <v>73</v>
      </c>
      <c r="J30" s="1176">
        <f>IF(AND(I30="",I31="",I32="",I33="",I34="",I35="",I36="",I37="",I38=""),"",IF(OR(I30="",I31="",I32="",I33="",I34="",I35="",I36="",I37="",I38=""),"全ての項目を選択してください。",IF(LEFT(I30)+LEFT(I31)+LEFT(I32)+LEFT(I33)+LEFT(I34)+LEFT(I35)+LEFT(I36)+LEFT(I37)+LEFT(I38)=2,LEFT(I30)*H30+LEFT(I31)*H31+LEFT(I32)*H32+LEFT(I33)*H33+LEFT(I34)*H34+LEFT(I35)*H35+LEFT(I36)*H36+LEFT(I37)*H37+LEFT(I38)*H38,"合計2件にしてください")))</f>
        <v>1</v>
      </c>
      <c r="K30" s="695"/>
      <c r="L30" s="710"/>
      <c r="M30" s="578"/>
    </row>
    <row r="31" spans="2:13" ht="21" customHeight="1" x14ac:dyDescent="0.15">
      <c r="B31" s="644"/>
      <c r="C31" s="649"/>
      <c r="D31" s="690"/>
      <c r="E31" s="707"/>
      <c r="F31" s="73" t="s">
        <v>53</v>
      </c>
      <c r="G31" s="649"/>
      <c r="H31" s="80">
        <v>1.5</v>
      </c>
      <c r="I31" s="234" t="s">
        <v>73</v>
      </c>
      <c r="J31" s="1177"/>
      <c r="K31" s="696"/>
      <c r="L31" s="698"/>
      <c r="M31" s="579"/>
    </row>
    <row r="32" spans="2:13" ht="21" customHeight="1" x14ac:dyDescent="0.15">
      <c r="B32" s="644"/>
      <c r="C32" s="649"/>
      <c r="D32" s="690"/>
      <c r="E32" s="707"/>
      <c r="F32" s="73" t="s">
        <v>54</v>
      </c>
      <c r="G32" s="649"/>
      <c r="H32" s="80">
        <v>1</v>
      </c>
      <c r="I32" s="234" t="s">
        <v>73</v>
      </c>
      <c r="J32" s="1177"/>
      <c r="K32" s="696"/>
      <c r="L32" s="698"/>
      <c r="M32" s="579"/>
    </row>
    <row r="33" spans="2:13" ht="21" customHeight="1" x14ac:dyDescent="0.15">
      <c r="B33" s="644"/>
      <c r="C33" s="649"/>
      <c r="D33" s="690"/>
      <c r="E33" s="707"/>
      <c r="F33" s="73" t="s">
        <v>55</v>
      </c>
      <c r="G33" s="649"/>
      <c r="H33" s="80">
        <v>0.5</v>
      </c>
      <c r="I33" s="234" t="s">
        <v>213</v>
      </c>
      <c r="J33" s="1177"/>
      <c r="K33" s="696"/>
      <c r="L33" s="698"/>
      <c r="M33" s="579"/>
    </row>
    <row r="34" spans="2:13" ht="21" customHeight="1" x14ac:dyDescent="0.15">
      <c r="B34" s="644"/>
      <c r="C34" s="649"/>
      <c r="D34" s="690"/>
      <c r="E34" s="725" t="s">
        <v>215</v>
      </c>
      <c r="F34" s="73" t="s">
        <v>33</v>
      </c>
      <c r="G34" s="649"/>
      <c r="H34" s="80">
        <v>1</v>
      </c>
      <c r="I34" s="234" t="s">
        <v>72</v>
      </c>
      <c r="J34" s="1177"/>
      <c r="K34" s="708"/>
      <c r="L34" s="711"/>
      <c r="M34" s="580"/>
    </row>
    <row r="35" spans="2:13" ht="21" customHeight="1" x14ac:dyDescent="0.15">
      <c r="B35" s="644"/>
      <c r="C35" s="649"/>
      <c r="D35" s="690"/>
      <c r="E35" s="726"/>
      <c r="F35" s="73" t="s">
        <v>53</v>
      </c>
      <c r="G35" s="649"/>
      <c r="H35" s="80">
        <v>0.75</v>
      </c>
      <c r="I35" s="234" t="s">
        <v>73</v>
      </c>
      <c r="J35" s="1177"/>
      <c r="K35" s="708"/>
      <c r="L35" s="711"/>
      <c r="M35" s="580"/>
    </row>
    <row r="36" spans="2:13" ht="21" customHeight="1" x14ac:dyDescent="0.15">
      <c r="B36" s="644"/>
      <c r="C36" s="649"/>
      <c r="D36" s="690"/>
      <c r="E36" s="726"/>
      <c r="F36" s="73" t="s">
        <v>54</v>
      </c>
      <c r="G36" s="649"/>
      <c r="H36" s="80">
        <v>0.5</v>
      </c>
      <c r="I36" s="234" t="s">
        <v>73</v>
      </c>
      <c r="J36" s="1177"/>
      <c r="K36" s="708"/>
      <c r="L36" s="711"/>
      <c r="M36" s="580"/>
    </row>
    <row r="37" spans="2:13" ht="21" customHeight="1" x14ac:dyDescent="0.15">
      <c r="B37" s="644"/>
      <c r="C37" s="649"/>
      <c r="D37" s="690"/>
      <c r="E37" s="727"/>
      <c r="F37" s="73" t="s">
        <v>55</v>
      </c>
      <c r="G37" s="649"/>
      <c r="H37" s="80">
        <v>0.25</v>
      </c>
      <c r="I37" s="234" t="s">
        <v>212</v>
      </c>
      <c r="J37" s="1177"/>
      <c r="K37" s="708"/>
      <c r="L37" s="711"/>
      <c r="M37" s="580"/>
    </row>
    <row r="38" spans="2:13" ht="21" customHeight="1" x14ac:dyDescent="0.15">
      <c r="B38" s="644"/>
      <c r="C38" s="688"/>
      <c r="D38" s="691"/>
      <c r="E38" s="728" t="s">
        <v>245</v>
      </c>
      <c r="F38" s="729"/>
      <c r="G38" s="688"/>
      <c r="H38" s="95">
        <v>0</v>
      </c>
      <c r="I38" s="235" t="s">
        <v>72</v>
      </c>
      <c r="J38" s="1178"/>
      <c r="K38" s="709"/>
      <c r="L38" s="712"/>
      <c r="M38" s="581"/>
    </row>
    <row r="39" spans="2:13" ht="21" customHeight="1" x14ac:dyDescent="0.15">
      <c r="B39" s="644"/>
      <c r="C39" s="665" t="s">
        <v>687</v>
      </c>
      <c r="D39" s="667" t="s">
        <v>42</v>
      </c>
      <c r="E39" s="625" t="s">
        <v>217</v>
      </c>
      <c r="F39" s="626"/>
      <c r="G39" s="19" t="s">
        <v>30</v>
      </c>
      <c r="H39" s="109">
        <v>3</v>
      </c>
      <c r="I39" s="1199" t="s">
        <v>29</v>
      </c>
      <c r="J39" s="1201">
        <f>IF(I39="","",IF(I39=G39,H39,H40))</f>
        <v>3</v>
      </c>
      <c r="K39" s="670"/>
      <c r="L39" s="612"/>
      <c r="M39" s="582"/>
    </row>
    <row r="40" spans="2:13" ht="21" customHeight="1" thickBot="1" x14ac:dyDescent="0.2">
      <c r="B40" s="700"/>
      <c r="C40" s="650"/>
      <c r="D40" s="653"/>
      <c r="E40" s="604" t="s">
        <v>218</v>
      </c>
      <c r="F40" s="1215"/>
      <c r="G40" s="77" t="s">
        <v>41</v>
      </c>
      <c r="H40" s="112">
        <v>0</v>
      </c>
      <c r="I40" s="1179"/>
      <c r="J40" s="1181"/>
      <c r="K40" s="636"/>
      <c r="L40" s="613"/>
      <c r="M40" s="583"/>
    </row>
    <row r="41" spans="2:13" ht="27" customHeight="1" thickTop="1" x14ac:dyDescent="0.15">
      <c r="B41" s="643" t="s">
        <v>222</v>
      </c>
      <c r="C41" s="648" t="s">
        <v>43</v>
      </c>
      <c r="D41" s="666" t="s">
        <v>44</v>
      </c>
      <c r="E41" s="677" t="s">
        <v>524</v>
      </c>
      <c r="F41" s="1224"/>
      <c r="G41" s="78" t="s">
        <v>29</v>
      </c>
      <c r="H41" s="113">
        <v>1</v>
      </c>
      <c r="I41" s="1198" t="s">
        <v>29</v>
      </c>
      <c r="J41" s="1207">
        <f>IF(I41="","",IF(I41=G41,H41,H42))</f>
        <v>1</v>
      </c>
      <c r="K41" s="635"/>
      <c r="L41" s="638"/>
      <c r="M41" s="687"/>
    </row>
    <row r="42" spans="2:13" ht="21" customHeight="1" x14ac:dyDescent="0.15">
      <c r="B42" s="644"/>
      <c r="C42" s="688"/>
      <c r="D42" s="668"/>
      <c r="E42" s="679" t="s">
        <v>221</v>
      </c>
      <c r="F42" s="1225"/>
      <c r="G42" s="77" t="s">
        <v>31</v>
      </c>
      <c r="H42" s="114">
        <v>0</v>
      </c>
      <c r="I42" s="1180"/>
      <c r="J42" s="1182"/>
      <c r="K42" s="671"/>
      <c r="L42" s="631"/>
      <c r="M42" s="642"/>
    </row>
    <row r="43" spans="2:13" ht="27" customHeight="1" x14ac:dyDescent="0.15">
      <c r="B43" s="644"/>
      <c r="C43" s="663" t="s">
        <v>216</v>
      </c>
      <c r="D43" s="667" t="s">
        <v>44</v>
      </c>
      <c r="E43" s="625" t="s">
        <v>225</v>
      </c>
      <c r="F43" s="681"/>
      <c r="G43" s="19" t="s">
        <v>30</v>
      </c>
      <c r="H43" s="109">
        <v>1</v>
      </c>
      <c r="I43" s="1199" t="s">
        <v>31</v>
      </c>
      <c r="J43" s="1201">
        <f>IF(I43="","",IF(I43=G43,H43,H44))</f>
        <v>0</v>
      </c>
      <c r="K43" s="670"/>
      <c r="L43" s="612"/>
      <c r="M43" s="582"/>
    </row>
    <row r="44" spans="2:13" ht="21" customHeight="1" x14ac:dyDescent="0.15">
      <c r="B44" s="644"/>
      <c r="C44" s="663"/>
      <c r="D44" s="668"/>
      <c r="E44" s="682" t="s">
        <v>221</v>
      </c>
      <c r="F44" s="683"/>
      <c r="G44" s="76" t="s">
        <v>41</v>
      </c>
      <c r="H44" s="108">
        <v>0</v>
      </c>
      <c r="I44" s="1180"/>
      <c r="J44" s="1182"/>
      <c r="K44" s="671"/>
      <c r="L44" s="631"/>
      <c r="M44" s="642"/>
    </row>
    <row r="45" spans="2:13" ht="21" customHeight="1" x14ac:dyDescent="0.15">
      <c r="B45" s="644"/>
      <c r="C45" s="663" t="s">
        <v>49</v>
      </c>
      <c r="D45" s="667" t="s">
        <v>44</v>
      </c>
      <c r="E45" s="625" t="s">
        <v>220</v>
      </c>
      <c r="F45" s="681"/>
      <c r="G45" s="19" t="s">
        <v>30</v>
      </c>
      <c r="H45" s="109">
        <v>1</v>
      </c>
      <c r="I45" s="1199" t="s">
        <v>29</v>
      </c>
      <c r="J45" s="1201">
        <f>IF(I45="","",IF(I45=G45,H45,H46))</f>
        <v>1</v>
      </c>
      <c r="K45" s="670"/>
      <c r="L45" s="612"/>
      <c r="M45" s="582"/>
    </row>
    <row r="46" spans="2:13" ht="21" customHeight="1" x14ac:dyDescent="0.15">
      <c r="B46" s="644"/>
      <c r="C46" s="663"/>
      <c r="D46" s="668"/>
      <c r="E46" s="682" t="s">
        <v>219</v>
      </c>
      <c r="F46" s="683"/>
      <c r="G46" s="76" t="s">
        <v>41</v>
      </c>
      <c r="H46" s="108">
        <v>0</v>
      </c>
      <c r="I46" s="1180"/>
      <c r="J46" s="1182"/>
      <c r="K46" s="671"/>
      <c r="L46" s="631"/>
      <c r="M46" s="642"/>
    </row>
    <row r="47" spans="2:13" ht="21" customHeight="1" x14ac:dyDescent="0.15">
      <c r="B47" s="644"/>
      <c r="C47" s="663" t="s">
        <v>521</v>
      </c>
      <c r="D47" s="667" t="s">
        <v>44</v>
      </c>
      <c r="E47" s="625" t="s">
        <v>299</v>
      </c>
      <c r="F47" s="681"/>
      <c r="G47" s="19" t="s">
        <v>30</v>
      </c>
      <c r="H47" s="109">
        <v>1</v>
      </c>
      <c r="I47" s="1199" t="s">
        <v>29</v>
      </c>
      <c r="J47" s="1201">
        <f>IF(I47="","",IF(I47=G47,H47,H48))</f>
        <v>1</v>
      </c>
      <c r="K47" s="670"/>
      <c r="L47" s="612"/>
      <c r="M47" s="582"/>
    </row>
    <row r="48" spans="2:13" ht="21" customHeight="1" x14ac:dyDescent="0.15">
      <c r="B48" s="644"/>
      <c r="C48" s="663"/>
      <c r="D48" s="668"/>
      <c r="E48" s="682" t="s">
        <v>300</v>
      </c>
      <c r="F48" s="683"/>
      <c r="G48" s="76" t="s">
        <v>41</v>
      </c>
      <c r="H48" s="108">
        <v>0</v>
      </c>
      <c r="I48" s="1180"/>
      <c r="J48" s="1182"/>
      <c r="K48" s="671"/>
      <c r="L48" s="631"/>
      <c r="M48" s="642"/>
    </row>
    <row r="49" spans="2:15" ht="21" customHeight="1" x14ac:dyDescent="0.15">
      <c r="B49" s="644"/>
      <c r="C49" s="649" t="s">
        <v>301</v>
      </c>
      <c r="D49" s="652" t="s">
        <v>44</v>
      </c>
      <c r="E49" s="625" t="s">
        <v>302</v>
      </c>
      <c r="F49" s="626"/>
      <c r="G49" s="124" t="s">
        <v>30</v>
      </c>
      <c r="H49" s="107">
        <v>1</v>
      </c>
      <c r="I49" s="1179" t="s">
        <v>29</v>
      </c>
      <c r="J49" s="1181">
        <f>IF(I49="","",IF(I49=G49,H49,H50))</f>
        <v>1</v>
      </c>
      <c r="K49" s="636"/>
      <c r="L49" s="613"/>
      <c r="M49" s="583"/>
    </row>
    <row r="50" spans="2:15" ht="21" customHeight="1" x14ac:dyDescent="0.15">
      <c r="B50" s="644"/>
      <c r="C50" s="688"/>
      <c r="D50" s="668"/>
      <c r="E50" s="682" t="s">
        <v>305</v>
      </c>
      <c r="F50" s="760"/>
      <c r="G50" s="76" t="s">
        <v>41</v>
      </c>
      <c r="H50" s="108">
        <v>0</v>
      </c>
      <c r="I50" s="1180"/>
      <c r="J50" s="1182"/>
      <c r="K50" s="671"/>
      <c r="L50" s="631"/>
      <c r="M50" s="642"/>
    </row>
    <row r="51" spans="2:15" ht="21" customHeight="1" x14ac:dyDescent="0.15">
      <c r="B51" s="644"/>
      <c r="C51" s="649" t="s">
        <v>518</v>
      </c>
      <c r="D51" s="652" t="s">
        <v>44</v>
      </c>
      <c r="E51" s="625" t="s">
        <v>564</v>
      </c>
      <c r="F51" s="626"/>
      <c r="G51" s="124" t="s">
        <v>30</v>
      </c>
      <c r="H51" s="107">
        <v>1</v>
      </c>
      <c r="I51" s="1179" t="s">
        <v>29</v>
      </c>
      <c r="J51" s="1181">
        <f>IF(I51="","",IF(I51=G51,H51,H52))</f>
        <v>1</v>
      </c>
      <c r="K51" s="636"/>
      <c r="L51" s="613"/>
      <c r="M51" s="583"/>
      <c r="O51" s="125" t="s">
        <v>296</v>
      </c>
    </row>
    <row r="52" spans="2:15" ht="21" customHeight="1" x14ac:dyDescent="0.15">
      <c r="B52" s="644"/>
      <c r="C52" s="688"/>
      <c r="D52" s="668"/>
      <c r="E52" s="682" t="s">
        <v>565</v>
      </c>
      <c r="F52" s="760"/>
      <c r="G52" s="76" t="s">
        <v>41</v>
      </c>
      <c r="H52" s="108">
        <v>0</v>
      </c>
      <c r="I52" s="1180"/>
      <c r="J52" s="1182"/>
      <c r="K52" s="671"/>
      <c r="L52" s="631"/>
      <c r="M52" s="642"/>
      <c r="O52" s="125" t="s">
        <v>304</v>
      </c>
    </row>
    <row r="53" spans="2:15" ht="21" customHeight="1" x14ac:dyDescent="0.15">
      <c r="B53" s="644"/>
      <c r="C53" s="665" t="s">
        <v>522</v>
      </c>
      <c r="D53" s="667" t="s">
        <v>211</v>
      </c>
      <c r="E53" s="665" t="s">
        <v>279</v>
      </c>
      <c r="F53" s="116" t="s">
        <v>257</v>
      </c>
      <c r="G53" s="117" t="s">
        <v>258</v>
      </c>
      <c r="H53" s="118">
        <v>2</v>
      </c>
      <c r="I53" s="1238" t="s">
        <v>726</v>
      </c>
      <c r="J53" s="1201">
        <f>IF(I53="","",IF(I53=G53,H53,IF(I53=G54,H54,IF(I53=G55,H55,IF(I53=G56,H56,IF(I53=G57,H57))))))</f>
        <v>1</v>
      </c>
      <c r="K53" s="670"/>
      <c r="L53" s="612"/>
      <c r="M53" s="582"/>
      <c r="O53" s="126"/>
    </row>
    <row r="54" spans="2:15" ht="21" customHeight="1" x14ac:dyDescent="0.15">
      <c r="B54" s="644"/>
      <c r="C54" s="649"/>
      <c r="D54" s="652"/>
      <c r="E54" s="1219"/>
      <c r="F54" s="119" t="s">
        <v>256</v>
      </c>
      <c r="G54" s="120" t="s">
        <v>259</v>
      </c>
      <c r="H54" s="121">
        <v>1</v>
      </c>
      <c r="I54" s="1239"/>
      <c r="J54" s="1181"/>
      <c r="K54" s="636"/>
      <c r="L54" s="613"/>
      <c r="M54" s="583"/>
      <c r="O54" s="125" t="s">
        <v>297</v>
      </c>
    </row>
    <row r="55" spans="2:15" ht="21" customHeight="1" x14ac:dyDescent="0.15">
      <c r="B55" s="644"/>
      <c r="C55" s="649"/>
      <c r="D55" s="652"/>
      <c r="E55" s="1223" t="s">
        <v>280</v>
      </c>
      <c r="F55" s="119" t="s">
        <v>260</v>
      </c>
      <c r="G55" s="120" t="s">
        <v>261</v>
      </c>
      <c r="H55" s="121">
        <v>1</v>
      </c>
      <c r="I55" s="1239"/>
      <c r="J55" s="1181"/>
      <c r="K55" s="636"/>
      <c r="L55" s="613"/>
      <c r="M55" s="583"/>
      <c r="O55" s="125" t="s">
        <v>304</v>
      </c>
    </row>
    <row r="56" spans="2:15" ht="21" customHeight="1" x14ac:dyDescent="0.15">
      <c r="B56" s="644"/>
      <c r="C56" s="649"/>
      <c r="D56" s="652"/>
      <c r="E56" s="1219"/>
      <c r="F56" s="119" t="s">
        <v>256</v>
      </c>
      <c r="G56" s="120" t="s">
        <v>262</v>
      </c>
      <c r="H56" s="121">
        <v>0</v>
      </c>
      <c r="I56" s="1239"/>
      <c r="J56" s="1181"/>
      <c r="K56" s="636"/>
      <c r="L56" s="613"/>
      <c r="M56" s="583"/>
      <c r="O56" s="126"/>
    </row>
    <row r="57" spans="2:15" ht="21" customHeight="1" thickBot="1" x14ac:dyDescent="0.2">
      <c r="B57" s="1196"/>
      <c r="C57" s="650"/>
      <c r="D57" s="653"/>
      <c r="E57" s="1221" t="s">
        <v>277</v>
      </c>
      <c r="F57" s="1222"/>
      <c r="G57" s="122" t="s">
        <v>278</v>
      </c>
      <c r="H57" s="123">
        <v>0</v>
      </c>
      <c r="I57" s="1240"/>
      <c r="J57" s="1202"/>
      <c r="K57" s="637"/>
      <c r="L57" s="639"/>
      <c r="M57" s="737"/>
      <c r="O57" s="126"/>
    </row>
    <row r="58" spans="2:15" ht="21" customHeight="1" thickTop="1" x14ac:dyDescent="0.15">
      <c r="B58" s="645" t="s">
        <v>239</v>
      </c>
      <c r="C58" s="649" t="s">
        <v>525</v>
      </c>
      <c r="D58" s="1220" t="s">
        <v>240</v>
      </c>
      <c r="E58" s="648" t="s">
        <v>242</v>
      </c>
      <c r="F58" s="96" t="s">
        <v>236</v>
      </c>
      <c r="G58" s="654" t="s">
        <v>241</v>
      </c>
      <c r="H58" s="97">
        <v>0</v>
      </c>
      <c r="I58" s="1232" t="s">
        <v>559</v>
      </c>
      <c r="J58" s="1207">
        <f>IF(I58="","",IF(I58=F58,H58,IF(I58=F59,H59,IF(I58=F60,H60,IF(I58=F61,H61)))))</f>
        <v>-4</v>
      </c>
      <c r="K58" s="1235"/>
      <c r="L58" s="1226"/>
      <c r="M58" s="1229"/>
    </row>
    <row r="59" spans="2:15" ht="21" customHeight="1" x14ac:dyDescent="0.15">
      <c r="B59" s="646"/>
      <c r="C59" s="649"/>
      <c r="D59" s="652"/>
      <c r="E59" s="649"/>
      <c r="F59" s="98" t="s">
        <v>237</v>
      </c>
      <c r="G59" s="655"/>
      <c r="H59" s="99">
        <v>-2</v>
      </c>
      <c r="I59" s="1233"/>
      <c r="J59" s="1181"/>
      <c r="K59" s="1236"/>
      <c r="L59" s="1227"/>
      <c r="M59" s="1230"/>
    </row>
    <row r="60" spans="2:15" ht="21" customHeight="1" x14ac:dyDescent="0.15">
      <c r="B60" s="646"/>
      <c r="C60" s="649"/>
      <c r="D60" s="652"/>
      <c r="E60" s="649"/>
      <c r="F60" s="98" t="s">
        <v>238</v>
      </c>
      <c r="G60" s="655"/>
      <c r="H60" s="99">
        <v>-4</v>
      </c>
      <c r="I60" s="1233"/>
      <c r="J60" s="1181"/>
      <c r="K60" s="1236"/>
      <c r="L60" s="1227"/>
      <c r="M60" s="1230"/>
    </row>
    <row r="61" spans="2:15" ht="21" customHeight="1" thickBot="1" x14ac:dyDescent="0.2">
      <c r="B61" s="647"/>
      <c r="C61" s="650"/>
      <c r="D61" s="653"/>
      <c r="E61" s="650"/>
      <c r="F61" s="100" t="s">
        <v>250</v>
      </c>
      <c r="G61" s="656"/>
      <c r="H61" s="101">
        <v>-6</v>
      </c>
      <c r="I61" s="1234"/>
      <c r="J61" s="1202"/>
      <c r="K61" s="1237"/>
      <c r="L61" s="1228"/>
      <c r="M61" s="1231"/>
    </row>
    <row r="62" spans="2:15" ht="21" customHeight="1" thickTop="1" x14ac:dyDescent="0.15">
      <c r="B62" s="757" t="s">
        <v>45</v>
      </c>
      <c r="C62" s="738" t="s">
        <v>46</v>
      </c>
      <c r="D62" s="739"/>
      <c r="E62" s="739"/>
      <c r="F62" s="739"/>
      <c r="G62" s="740"/>
      <c r="H62" s="102">
        <f>SUM(H13,H15*4,H20,H25)</f>
        <v>6</v>
      </c>
      <c r="I62" s="22"/>
      <c r="J62" s="244">
        <f>IF(AND(J13="",J15="",J20="",J25=""),"",IF(OR(J13="",J15="",NOT(ISNUMBER(J15)),J20="",J25=""),"×",SUM(J13:J26)))</f>
        <v>3.1</v>
      </c>
      <c r="K62" s="28"/>
      <c r="L62" s="29"/>
      <c r="M62" s="30"/>
    </row>
    <row r="63" spans="2:15" ht="21" customHeight="1" x14ac:dyDescent="0.15">
      <c r="B63" s="584"/>
      <c r="C63" s="741" t="s">
        <v>47</v>
      </c>
      <c r="D63" s="742"/>
      <c r="E63" s="742"/>
      <c r="F63" s="742"/>
      <c r="G63" s="743"/>
      <c r="H63" s="103">
        <f>SUM(H28,H30*2,H39)</f>
        <v>9</v>
      </c>
      <c r="I63" s="23"/>
      <c r="J63" s="245">
        <f>IF(AND(I27="",J28="",J30="",J39=""),"",IF(OR(I27="",J28="",J30="",NOT(ISNUMBER(J30)),J39=""),"×",SUM(J28:J40)))</f>
        <v>6</v>
      </c>
      <c r="K63" s="31"/>
      <c r="L63" s="32"/>
      <c r="M63" s="33"/>
    </row>
    <row r="64" spans="2:15" ht="21" customHeight="1" x14ac:dyDescent="0.15">
      <c r="B64" s="758"/>
      <c r="C64" s="744" t="s">
        <v>229</v>
      </c>
      <c r="D64" s="745"/>
      <c r="E64" s="745"/>
      <c r="F64" s="745"/>
      <c r="G64" s="746"/>
      <c r="H64" s="104">
        <f>SUM(H41:H53)</f>
        <v>8</v>
      </c>
      <c r="I64" s="90"/>
      <c r="J64" s="246">
        <f>IF(AND(J41="",J43="",J45="",J47="",J49=""),"",IF(OR(J41="",J43="",J45="",J47="",J49=""),"×",SUM(J41:J57)))</f>
        <v>6</v>
      </c>
      <c r="K64" s="91"/>
      <c r="L64" s="92"/>
      <c r="M64" s="93"/>
    </row>
    <row r="65" spans="1:13" ht="21" customHeight="1" thickBot="1" x14ac:dyDescent="0.2">
      <c r="B65" s="759"/>
      <c r="C65" s="747" t="s">
        <v>243</v>
      </c>
      <c r="D65" s="748"/>
      <c r="E65" s="748"/>
      <c r="F65" s="748"/>
      <c r="G65" s="749"/>
      <c r="H65" s="106">
        <f>SUM(H58)</f>
        <v>0</v>
      </c>
      <c r="I65" s="24"/>
      <c r="J65" s="247">
        <f>IF(AND(J58=""),"",IF(OR(J58=""),"×",SUM(J58)))</f>
        <v>-4</v>
      </c>
      <c r="K65" s="34"/>
      <c r="L65" s="35"/>
      <c r="M65" s="36"/>
    </row>
    <row r="66" spans="1:13" ht="21" customHeight="1" thickTop="1" thickBot="1" x14ac:dyDescent="0.2">
      <c r="B66" s="25" t="s">
        <v>51</v>
      </c>
      <c r="C66" s="684" t="s">
        <v>254</v>
      </c>
      <c r="D66" s="685"/>
      <c r="E66" s="685"/>
      <c r="F66" s="685"/>
      <c r="G66" s="686"/>
      <c r="H66" s="105">
        <f>ROUND((SUM(H62:H65)*10/30),3)</f>
        <v>7.6669999999999998</v>
      </c>
      <c r="I66" s="26"/>
      <c r="J66" s="248">
        <f>IF(AND(J62="",J63="",J64="",J65=""),"",IF(OR(J62="×",J63="×",J64="×",J65="×",J62="",J63="",J64="",J65="",C5="",C6="",J5="",J6="",J7="",M8=""),"×",ROUND((SUM(J62:J65)*10/30),3)))</f>
        <v>3.7</v>
      </c>
      <c r="K66" s="94"/>
      <c r="L66" s="38"/>
      <c r="M66" s="39"/>
    </row>
    <row r="67" spans="1:13" ht="9" customHeight="1" thickBot="1" x14ac:dyDescent="0.2"/>
    <row r="68" spans="1:13" s="3" customFormat="1" ht="13.5" customHeight="1" thickTop="1" x14ac:dyDescent="0.15">
      <c r="A68" s="62"/>
      <c r="B68" s="750" t="s">
        <v>531</v>
      </c>
      <c r="C68" s="751"/>
      <c r="D68" s="279"/>
      <c r="E68" s="279"/>
      <c r="F68" s="279"/>
      <c r="G68" s="279"/>
      <c r="H68" s="279"/>
      <c r="I68" s="279"/>
      <c r="J68" s="280"/>
      <c r="K68" s="752"/>
      <c r="L68" s="752"/>
      <c r="M68" s="753"/>
    </row>
    <row r="69" spans="1:13" s="3" customFormat="1" ht="13.5" customHeight="1" x14ac:dyDescent="0.15">
      <c r="B69" s="274" t="s">
        <v>528</v>
      </c>
      <c r="C69" s="754" t="s">
        <v>551</v>
      </c>
      <c r="D69" s="754"/>
      <c r="E69" s="754"/>
      <c r="F69" s="754"/>
      <c r="G69" s="754"/>
      <c r="H69" s="754"/>
      <c r="I69" s="754"/>
      <c r="J69" s="278"/>
      <c r="K69" s="210"/>
      <c r="L69" s="210"/>
      <c r="M69" s="281"/>
    </row>
    <row r="70" spans="1:13" s="3" customFormat="1" ht="13.5" customHeight="1" x14ac:dyDescent="0.15">
      <c r="B70" s="274" t="s">
        <v>529</v>
      </c>
      <c r="C70" s="282" t="s">
        <v>530</v>
      </c>
      <c r="D70" s="755" t="s">
        <v>582</v>
      </c>
      <c r="E70" s="755"/>
      <c r="F70" s="755"/>
      <c r="G70" s="283" t="s">
        <v>530</v>
      </c>
      <c r="H70" s="755" t="s">
        <v>532</v>
      </c>
      <c r="I70" s="755"/>
      <c r="J70" s="755"/>
      <c r="K70" s="755"/>
      <c r="L70" s="755"/>
      <c r="M70" s="756"/>
    </row>
    <row r="71" spans="1:13" ht="13.5" customHeight="1" x14ac:dyDescent="0.15">
      <c r="B71" s="274" t="s">
        <v>533</v>
      </c>
      <c r="C71" s="733" t="s">
        <v>534</v>
      </c>
      <c r="D71" s="733"/>
      <c r="E71" s="733"/>
      <c r="F71" s="733"/>
      <c r="G71" s="733"/>
      <c r="H71" s="733"/>
      <c r="I71" s="733"/>
      <c r="J71" s="733"/>
      <c r="K71" s="733"/>
      <c r="L71" s="733"/>
      <c r="M71" s="734"/>
    </row>
    <row r="72" spans="1:13" ht="14.25" thickBot="1" x14ac:dyDescent="0.2">
      <c r="B72" s="284" t="s">
        <v>535</v>
      </c>
      <c r="C72" s="735" t="s">
        <v>536</v>
      </c>
      <c r="D72" s="735"/>
      <c r="E72" s="735"/>
      <c r="F72" s="735"/>
      <c r="G72" s="735"/>
      <c r="H72" s="735"/>
      <c r="I72" s="735"/>
      <c r="J72" s="735"/>
      <c r="K72" s="735"/>
      <c r="L72" s="735"/>
      <c r="M72" s="736"/>
    </row>
    <row r="73" spans="1:13" ht="13.5" customHeight="1" thickTop="1" x14ac:dyDescent="0.15">
      <c r="B73" s="27" t="s">
        <v>194</v>
      </c>
      <c r="C73" s="3" t="s">
        <v>198</v>
      </c>
      <c r="D73" s="62"/>
      <c r="E73" s="62"/>
      <c r="F73" s="62"/>
      <c r="G73" s="62"/>
      <c r="H73" s="62"/>
      <c r="I73" s="62"/>
      <c r="J73" s="62"/>
      <c r="K73" s="62"/>
      <c r="L73" s="62"/>
      <c r="M73" s="62"/>
    </row>
    <row r="74" spans="1:13" x14ac:dyDescent="0.15">
      <c r="B74" s="3"/>
      <c r="C74" s="367" t="s">
        <v>199</v>
      </c>
      <c r="D74" s="3"/>
      <c r="E74" s="3"/>
      <c r="F74" s="3"/>
      <c r="G74" s="3"/>
      <c r="H74" s="3"/>
      <c r="I74" s="3"/>
      <c r="J74" s="3"/>
      <c r="K74" s="3"/>
      <c r="L74" s="3"/>
    </row>
    <row r="75" spans="1:13" x14ac:dyDescent="0.15">
      <c r="B75" s="3"/>
      <c r="C75" s="60" t="s">
        <v>141</v>
      </c>
      <c r="D75" s="3"/>
      <c r="E75" s="3"/>
      <c r="F75" s="3"/>
      <c r="G75" s="3"/>
      <c r="H75" s="3"/>
      <c r="I75" s="3"/>
      <c r="J75" s="3"/>
      <c r="K75" s="3"/>
      <c r="L75" s="3"/>
    </row>
    <row r="76" spans="1:13" x14ac:dyDescent="0.15">
      <c r="B76" s="3"/>
      <c r="C76" s="60" t="s">
        <v>142</v>
      </c>
      <c r="D76" s="3"/>
      <c r="E76" s="3"/>
      <c r="F76" s="3"/>
      <c r="G76" s="3"/>
      <c r="H76" s="3"/>
      <c r="I76" s="3"/>
      <c r="J76" s="3"/>
      <c r="K76" s="3"/>
      <c r="L76" s="3"/>
    </row>
    <row r="77" spans="1:13" x14ac:dyDescent="0.15">
      <c r="B77" s="3"/>
      <c r="C77" s="61" t="s">
        <v>138</v>
      </c>
      <c r="D77" s="3"/>
      <c r="E77" s="3"/>
      <c r="F77" s="3"/>
      <c r="G77" s="3"/>
      <c r="H77" s="3"/>
      <c r="I77" s="3"/>
      <c r="J77" s="3"/>
      <c r="K77" s="3"/>
      <c r="L77" s="3"/>
    </row>
    <row r="78" spans="1:13" x14ac:dyDescent="0.15">
      <c r="B78" s="3"/>
      <c r="C78" s="61" t="s">
        <v>187</v>
      </c>
      <c r="D78" s="3"/>
      <c r="E78" s="3"/>
      <c r="F78" s="3"/>
      <c r="G78" s="3"/>
      <c r="H78" s="3"/>
      <c r="I78" s="3"/>
      <c r="J78" s="3"/>
      <c r="K78" s="3"/>
      <c r="L78" s="3"/>
    </row>
    <row r="79" spans="1:13" x14ac:dyDescent="0.15">
      <c r="B79" s="3"/>
      <c r="C79" s="60" t="s">
        <v>143</v>
      </c>
      <c r="D79" s="3"/>
      <c r="E79" s="3"/>
      <c r="F79" s="3"/>
      <c r="G79" s="3"/>
      <c r="H79" s="3"/>
      <c r="I79" s="3"/>
      <c r="J79" s="3"/>
      <c r="K79" s="3"/>
      <c r="L79" s="3"/>
    </row>
    <row r="80" spans="1:13" x14ac:dyDescent="0.15">
      <c r="B80" s="3"/>
      <c r="C80" s="60" t="s">
        <v>144</v>
      </c>
      <c r="D80" s="3"/>
      <c r="E80" s="3"/>
      <c r="F80" s="3"/>
      <c r="G80" s="3"/>
      <c r="H80" s="3"/>
      <c r="I80" s="3"/>
      <c r="J80" s="3"/>
      <c r="K80" s="3"/>
      <c r="L80" s="3"/>
    </row>
    <row r="81" spans="2:12" x14ac:dyDescent="0.15">
      <c r="B81" s="3"/>
      <c r="C81" s="60" t="s">
        <v>145</v>
      </c>
      <c r="D81" s="3"/>
      <c r="E81" s="3"/>
      <c r="F81" s="3"/>
      <c r="G81" s="3"/>
      <c r="H81" s="3"/>
      <c r="I81" s="3"/>
      <c r="J81" s="3"/>
      <c r="K81" s="3"/>
      <c r="L81" s="3"/>
    </row>
    <row r="82" spans="2:12" x14ac:dyDescent="0.15">
      <c r="B82" s="3"/>
      <c r="C82" s="60" t="s">
        <v>146</v>
      </c>
      <c r="D82" s="3"/>
      <c r="E82" s="3"/>
      <c r="F82" s="3"/>
      <c r="G82" s="3"/>
      <c r="H82" s="3"/>
      <c r="I82" s="3"/>
      <c r="J82" s="3"/>
      <c r="K82" s="3"/>
      <c r="L82" s="3"/>
    </row>
    <row r="83" spans="2:12" x14ac:dyDescent="0.15">
      <c r="B83" s="3"/>
      <c r="C83" s="60" t="s">
        <v>147</v>
      </c>
      <c r="D83" s="3"/>
      <c r="E83" s="3"/>
      <c r="F83" s="3"/>
      <c r="G83" s="3"/>
      <c r="H83" s="3"/>
      <c r="I83" s="3"/>
      <c r="J83" s="3"/>
      <c r="K83" s="3"/>
      <c r="L83" s="3"/>
    </row>
    <row r="84" spans="2:12" x14ac:dyDescent="0.15">
      <c r="B84" s="3"/>
      <c r="C84" s="60" t="s">
        <v>148</v>
      </c>
      <c r="D84" s="3"/>
      <c r="E84" s="3"/>
      <c r="F84" s="3"/>
      <c r="G84" s="3"/>
      <c r="H84" s="3"/>
      <c r="I84" s="3"/>
      <c r="J84" s="3"/>
      <c r="K84" s="3"/>
      <c r="L84" s="3"/>
    </row>
    <row r="85" spans="2:12" x14ac:dyDescent="0.15">
      <c r="B85" s="3"/>
      <c r="C85" s="61" t="s">
        <v>138</v>
      </c>
      <c r="D85" s="3"/>
      <c r="E85" s="3"/>
      <c r="F85" s="3"/>
      <c r="G85" s="3"/>
      <c r="H85" s="3"/>
      <c r="I85" s="3"/>
      <c r="J85" s="3"/>
      <c r="K85" s="3"/>
      <c r="L85" s="3"/>
    </row>
    <row r="86" spans="2:12" x14ac:dyDescent="0.15">
      <c r="B86" s="3"/>
      <c r="C86" s="61" t="s">
        <v>208</v>
      </c>
      <c r="D86" s="3"/>
      <c r="E86" s="3"/>
      <c r="F86" s="3"/>
      <c r="G86" s="3"/>
      <c r="H86" s="3"/>
      <c r="I86" s="3"/>
      <c r="J86" s="3"/>
      <c r="K86" s="3"/>
      <c r="L86" s="3"/>
    </row>
    <row r="87" spans="2:12" x14ac:dyDescent="0.15">
      <c r="B87" s="3"/>
      <c r="C87" s="60" t="s">
        <v>149</v>
      </c>
      <c r="D87" s="3"/>
      <c r="E87" s="3"/>
      <c r="F87" s="3"/>
      <c r="G87" s="3"/>
      <c r="H87" s="3"/>
      <c r="I87" s="3"/>
      <c r="J87" s="3"/>
      <c r="K87" s="3"/>
      <c r="L87" s="3"/>
    </row>
    <row r="88" spans="2:12" x14ac:dyDescent="0.15">
      <c r="B88" s="3"/>
      <c r="C88" s="60" t="s">
        <v>150</v>
      </c>
      <c r="D88" s="3"/>
      <c r="E88" s="3"/>
      <c r="F88" s="3"/>
      <c r="G88" s="3"/>
      <c r="H88" s="3"/>
      <c r="I88" s="3"/>
      <c r="J88" s="3"/>
      <c r="K88" s="3"/>
      <c r="L88" s="3"/>
    </row>
    <row r="89" spans="2:12" x14ac:dyDescent="0.15">
      <c r="B89" s="3"/>
      <c r="C89" s="60" t="s">
        <v>151</v>
      </c>
      <c r="D89" s="3"/>
      <c r="E89" s="3"/>
      <c r="F89" s="3"/>
      <c r="G89" s="3"/>
      <c r="H89" s="3"/>
      <c r="I89" s="3"/>
      <c r="J89" s="3"/>
      <c r="K89" s="3"/>
      <c r="L89" s="3"/>
    </row>
    <row r="90" spans="2:12" x14ac:dyDescent="0.15">
      <c r="B90" s="3"/>
      <c r="C90" s="60" t="s">
        <v>152</v>
      </c>
      <c r="D90" s="3"/>
      <c r="E90" s="3"/>
      <c r="F90" s="3"/>
      <c r="G90" s="3"/>
      <c r="H90" s="3"/>
      <c r="I90" s="3"/>
      <c r="J90" s="3"/>
      <c r="K90" s="3"/>
      <c r="L90" s="3"/>
    </row>
    <row r="91" spans="2:12" x14ac:dyDescent="0.15">
      <c r="B91" s="3"/>
      <c r="C91" s="60" t="s">
        <v>153</v>
      </c>
      <c r="D91" s="3"/>
      <c r="E91" s="3"/>
      <c r="F91" s="3"/>
      <c r="G91" s="3"/>
      <c r="H91" s="3"/>
      <c r="I91" s="3"/>
      <c r="J91" s="3"/>
      <c r="K91" s="3"/>
      <c r="L91" s="3"/>
    </row>
    <row r="92" spans="2:12" x14ac:dyDescent="0.15">
      <c r="B92" s="3"/>
      <c r="C92" s="60" t="s">
        <v>154</v>
      </c>
      <c r="D92" s="3"/>
      <c r="E92" s="3"/>
      <c r="F92" s="3"/>
      <c r="G92" s="3"/>
      <c r="H92" s="3"/>
      <c r="I92" s="3"/>
      <c r="J92" s="3"/>
      <c r="K92" s="3"/>
      <c r="L92" s="3"/>
    </row>
    <row r="93" spans="2:12" x14ac:dyDescent="0.15">
      <c r="B93" s="3"/>
      <c r="C93" s="60" t="s">
        <v>155</v>
      </c>
      <c r="D93" s="3"/>
      <c r="E93" s="3"/>
      <c r="F93" s="3"/>
      <c r="G93" s="3"/>
      <c r="H93" s="3"/>
      <c r="I93" s="3"/>
      <c r="J93" s="3"/>
      <c r="K93" s="3"/>
      <c r="L93" s="3"/>
    </row>
    <row r="94" spans="2:12" x14ac:dyDescent="0.15">
      <c r="B94" s="3"/>
      <c r="C94" s="61" t="s">
        <v>138</v>
      </c>
      <c r="D94" s="3"/>
      <c r="E94" s="3"/>
      <c r="F94" s="3"/>
      <c r="G94" s="3"/>
      <c r="H94" s="3"/>
      <c r="I94" s="3"/>
      <c r="J94" s="3"/>
      <c r="K94" s="3"/>
      <c r="L94" s="3"/>
    </row>
    <row r="95" spans="2:12" x14ac:dyDescent="0.15">
      <c r="B95" s="3"/>
      <c r="C95" s="61" t="s">
        <v>188</v>
      </c>
      <c r="D95" s="3"/>
      <c r="E95" s="3"/>
      <c r="F95" s="3"/>
      <c r="G95" s="3"/>
      <c r="H95" s="3"/>
      <c r="I95" s="3"/>
      <c r="J95" s="3"/>
      <c r="K95" s="3"/>
      <c r="L95" s="3"/>
    </row>
    <row r="96" spans="2:12" x14ac:dyDescent="0.15">
      <c r="B96" s="3"/>
      <c r="C96" s="60" t="s">
        <v>156</v>
      </c>
      <c r="D96" s="3"/>
      <c r="E96" s="3"/>
      <c r="F96" s="3"/>
      <c r="G96" s="3"/>
      <c r="H96" s="3"/>
      <c r="I96" s="3"/>
      <c r="J96" s="3"/>
      <c r="K96" s="3"/>
      <c r="L96" s="3"/>
    </row>
    <row r="97" spans="2:12" x14ac:dyDescent="0.15">
      <c r="B97" s="3"/>
      <c r="C97" s="60" t="s">
        <v>157</v>
      </c>
      <c r="D97" s="3"/>
      <c r="E97" s="3"/>
      <c r="F97" s="3"/>
      <c r="G97" s="3"/>
      <c r="H97" s="3"/>
      <c r="I97" s="3"/>
      <c r="J97" s="3"/>
      <c r="K97" s="3"/>
      <c r="L97" s="3"/>
    </row>
    <row r="98" spans="2:12" x14ac:dyDescent="0.15">
      <c r="B98" s="3"/>
      <c r="C98" s="60" t="s">
        <v>158</v>
      </c>
      <c r="D98" s="3"/>
      <c r="E98" s="3"/>
      <c r="F98" s="3"/>
      <c r="G98" s="3"/>
      <c r="H98" s="3"/>
      <c r="I98" s="3"/>
      <c r="J98" s="3"/>
      <c r="K98" s="3"/>
      <c r="L98" s="3"/>
    </row>
    <row r="99" spans="2:12" x14ac:dyDescent="0.15">
      <c r="B99" s="3"/>
      <c r="C99" s="60" t="s">
        <v>159</v>
      </c>
      <c r="D99" s="3"/>
      <c r="E99" s="3"/>
      <c r="F99" s="3"/>
      <c r="G99" s="3"/>
      <c r="H99" s="3"/>
      <c r="I99" s="3"/>
      <c r="J99" s="3"/>
      <c r="K99" s="3"/>
      <c r="L99" s="3"/>
    </row>
    <row r="100" spans="2:12" x14ac:dyDescent="0.15">
      <c r="B100" s="3"/>
      <c r="C100" s="60" t="s">
        <v>160</v>
      </c>
      <c r="D100" s="3"/>
      <c r="E100" s="3"/>
      <c r="F100" s="3"/>
      <c r="G100" s="3"/>
      <c r="H100" s="3"/>
      <c r="I100" s="3"/>
      <c r="J100" s="3"/>
      <c r="K100" s="3"/>
      <c r="L100" s="3"/>
    </row>
    <row r="101" spans="2:12" x14ac:dyDescent="0.15">
      <c r="B101" s="3"/>
      <c r="C101" s="60" t="s">
        <v>161</v>
      </c>
      <c r="D101" s="3"/>
      <c r="E101" s="3"/>
      <c r="F101" s="3"/>
      <c r="G101" s="3"/>
      <c r="H101" s="3"/>
      <c r="I101" s="3"/>
      <c r="J101" s="3"/>
      <c r="K101" s="3"/>
      <c r="L101" s="3"/>
    </row>
    <row r="102" spans="2:12" x14ac:dyDescent="0.15">
      <c r="B102" s="3"/>
      <c r="C102" s="60" t="s">
        <v>162</v>
      </c>
      <c r="D102" s="3"/>
      <c r="E102" s="3"/>
      <c r="F102" s="3"/>
      <c r="G102" s="3"/>
      <c r="H102" s="3"/>
      <c r="I102" s="3"/>
      <c r="J102" s="3"/>
      <c r="K102" s="3"/>
      <c r="L102" s="3"/>
    </row>
    <row r="103" spans="2:12" x14ac:dyDescent="0.15">
      <c r="B103" s="3"/>
      <c r="C103" s="60" t="s">
        <v>163</v>
      </c>
      <c r="D103" s="3"/>
      <c r="E103" s="3"/>
      <c r="F103" s="3"/>
      <c r="G103" s="3"/>
      <c r="H103" s="3"/>
      <c r="I103" s="3"/>
      <c r="J103" s="3"/>
      <c r="K103" s="3"/>
      <c r="L103" s="3"/>
    </row>
    <row r="104" spans="2:12" x14ac:dyDescent="0.15">
      <c r="B104" s="3"/>
      <c r="C104" s="60" t="s">
        <v>164</v>
      </c>
      <c r="D104" s="3"/>
      <c r="E104" s="3"/>
      <c r="F104" s="3"/>
      <c r="G104" s="3"/>
      <c r="H104" s="3"/>
      <c r="I104" s="3"/>
      <c r="J104" s="3"/>
      <c r="K104" s="3"/>
      <c r="L104" s="3"/>
    </row>
    <row r="105" spans="2:12" x14ac:dyDescent="0.15">
      <c r="B105" s="3"/>
      <c r="C105" s="61" t="s">
        <v>138</v>
      </c>
      <c r="D105" s="3"/>
      <c r="E105" s="3"/>
      <c r="F105" s="3"/>
      <c r="G105" s="3"/>
      <c r="H105" s="3"/>
      <c r="I105" s="3"/>
      <c r="J105" s="3"/>
      <c r="K105" s="3"/>
      <c r="L105" s="3"/>
    </row>
    <row r="106" spans="2:12" x14ac:dyDescent="0.15">
      <c r="B106" s="3"/>
      <c r="C106" s="61" t="s">
        <v>189</v>
      </c>
      <c r="D106" s="3"/>
      <c r="E106" s="3"/>
      <c r="F106" s="3"/>
      <c r="G106" s="3"/>
      <c r="H106" s="3"/>
      <c r="I106" s="3"/>
      <c r="J106" s="3"/>
      <c r="K106" s="3"/>
      <c r="L106" s="3"/>
    </row>
    <row r="107" spans="2:12" x14ac:dyDescent="0.15">
      <c r="B107" s="3"/>
      <c r="C107" s="60" t="s">
        <v>165</v>
      </c>
      <c r="D107" s="3"/>
      <c r="E107" s="3"/>
      <c r="F107" s="3"/>
      <c r="G107" s="3"/>
      <c r="H107" s="3"/>
      <c r="I107" s="3"/>
      <c r="J107" s="3"/>
      <c r="K107" s="3"/>
      <c r="L107" s="3"/>
    </row>
    <row r="108" spans="2:12" x14ac:dyDescent="0.15">
      <c r="B108" s="3"/>
      <c r="C108" s="60" t="s">
        <v>166</v>
      </c>
      <c r="D108" s="3"/>
      <c r="E108" s="3"/>
      <c r="F108" s="3"/>
      <c r="G108" s="3"/>
      <c r="H108" s="3"/>
      <c r="I108" s="3"/>
      <c r="J108" s="3"/>
      <c r="K108" s="3"/>
      <c r="L108" s="3"/>
    </row>
    <row r="109" spans="2:12" x14ac:dyDescent="0.15">
      <c r="B109" s="3"/>
      <c r="C109" s="60" t="s">
        <v>167</v>
      </c>
      <c r="D109" s="3"/>
      <c r="E109" s="3"/>
      <c r="F109" s="3"/>
      <c r="G109" s="3"/>
      <c r="H109" s="3"/>
      <c r="I109" s="3"/>
      <c r="J109" s="3"/>
      <c r="K109" s="3"/>
      <c r="L109" s="3"/>
    </row>
    <row r="110" spans="2:12" x14ac:dyDescent="0.15">
      <c r="B110" s="3"/>
      <c r="C110" s="61" t="s">
        <v>138</v>
      </c>
      <c r="D110" s="3"/>
      <c r="E110" s="3"/>
      <c r="F110" s="3"/>
      <c r="G110" s="3"/>
      <c r="H110" s="3"/>
      <c r="I110" s="3"/>
      <c r="J110" s="3"/>
      <c r="K110" s="3"/>
      <c r="L110" s="3"/>
    </row>
    <row r="111" spans="2:12" x14ac:dyDescent="0.15">
      <c r="B111" s="3"/>
      <c r="C111" s="61" t="s">
        <v>190</v>
      </c>
      <c r="D111" s="3"/>
      <c r="E111" s="3"/>
      <c r="F111" s="3"/>
      <c r="G111" s="3"/>
      <c r="H111" s="3"/>
      <c r="I111" s="3"/>
      <c r="J111" s="3"/>
      <c r="K111" s="3"/>
      <c r="L111" s="3"/>
    </row>
    <row r="112" spans="2:12" x14ac:dyDescent="0.15">
      <c r="B112" s="3"/>
      <c r="C112" s="60" t="s">
        <v>168</v>
      </c>
      <c r="D112" s="3"/>
      <c r="E112" s="3"/>
      <c r="F112" s="3"/>
      <c r="G112" s="3"/>
      <c r="H112" s="3"/>
      <c r="I112" s="3"/>
      <c r="J112" s="3"/>
      <c r="K112" s="3"/>
      <c r="L112" s="3"/>
    </row>
    <row r="113" spans="2:12" x14ac:dyDescent="0.15">
      <c r="B113" s="3"/>
      <c r="C113" s="60" t="s">
        <v>169</v>
      </c>
      <c r="D113" s="3"/>
      <c r="E113" s="3"/>
      <c r="F113" s="3"/>
      <c r="G113" s="3"/>
      <c r="H113" s="3"/>
      <c r="I113" s="3"/>
      <c r="J113" s="3"/>
      <c r="K113" s="3"/>
      <c r="L113" s="3"/>
    </row>
    <row r="114" spans="2:12" x14ac:dyDescent="0.15">
      <c r="B114" s="3"/>
      <c r="C114" s="60" t="s">
        <v>170</v>
      </c>
      <c r="D114" s="3"/>
      <c r="E114" s="3"/>
      <c r="F114" s="3"/>
      <c r="G114" s="3"/>
      <c r="H114" s="3"/>
      <c r="I114" s="3"/>
      <c r="J114" s="3"/>
      <c r="K114" s="3"/>
      <c r="L114" s="3"/>
    </row>
    <row r="115" spans="2:12" x14ac:dyDescent="0.15">
      <c r="B115" s="3"/>
      <c r="C115" s="60" t="s">
        <v>171</v>
      </c>
      <c r="D115" s="3"/>
      <c r="E115" s="3"/>
      <c r="F115" s="3"/>
      <c r="G115" s="3"/>
      <c r="H115" s="3"/>
      <c r="I115" s="3"/>
      <c r="J115" s="3"/>
      <c r="K115" s="3"/>
      <c r="L115" s="3"/>
    </row>
    <row r="116" spans="2:12" x14ac:dyDescent="0.15">
      <c r="B116" s="3"/>
      <c r="C116" s="61" t="s">
        <v>138</v>
      </c>
      <c r="D116" s="3"/>
      <c r="E116" s="3"/>
      <c r="F116" s="3"/>
      <c r="G116" s="3"/>
      <c r="H116" s="3"/>
      <c r="I116" s="3"/>
      <c r="J116" s="3"/>
      <c r="K116" s="3"/>
      <c r="L116" s="3"/>
    </row>
    <row r="117" spans="2:12" x14ac:dyDescent="0.15">
      <c r="B117" s="3"/>
      <c r="C117" s="61" t="s">
        <v>191</v>
      </c>
      <c r="D117" s="3"/>
      <c r="E117" s="3"/>
      <c r="F117" s="3"/>
      <c r="G117" s="3"/>
      <c r="H117" s="3"/>
      <c r="I117" s="3"/>
      <c r="J117" s="3"/>
      <c r="K117" s="3"/>
      <c r="L117" s="3"/>
    </row>
    <row r="118" spans="2:12" x14ac:dyDescent="0.15">
      <c r="B118" s="3"/>
      <c r="C118" s="60" t="s">
        <v>173</v>
      </c>
      <c r="D118" s="3"/>
      <c r="E118" s="3"/>
      <c r="F118" s="3"/>
      <c r="G118" s="3"/>
      <c r="H118" s="3"/>
      <c r="I118" s="3"/>
      <c r="J118" s="3"/>
      <c r="K118" s="3"/>
      <c r="L118" s="3"/>
    </row>
    <row r="119" spans="2:12" x14ac:dyDescent="0.15">
      <c r="B119" s="3"/>
      <c r="C119" s="60" t="s">
        <v>172</v>
      </c>
      <c r="D119" s="3"/>
      <c r="E119" s="3"/>
      <c r="F119" s="3"/>
      <c r="G119" s="3"/>
      <c r="H119" s="3"/>
      <c r="I119" s="3"/>
      <c r="J119" s="3"/>
      <c r="K119" s="3"/>
      <c r="L119" s="3"/>
    </row>
    <row r="120" spans="2:12" x14ac:dyDescent="0.15">
      <c r="B120" s="3"/>
      <c r="C120" s="60" t="s">
        <v>174</v>
      </c>
      <c r="D120" s="3"/>
      <c r="E120" s="3"/>
      <c r="F120" s="3"/>
      <c r="G120" s="3"/>
      <c r="H120" s="3"/>
      <c r="I120" s="3"/>
      <c r="J120" s="3"/>
      <c r="K120" s="3"/>
      <c r="L120" s="3"/>
    </row>
    <row r="121" spans="2:12" x14ac:dyDescent="0.15">
      <c r="B121" s="3"/>
      <c r="C121" s="60" t="s">
        <v>175</v>
      </c>
      <c r="D121" s="3"/>
      <c r="E121" s="3"/>
      <c r="F121" s="3"/>
      <c r="G121" s="3"/>
      <c r="H121" s="3"/>
      <c r="I121" s="3"/>
      <c r="J121" s="3"/>
      <c r="K121" s="3"/>
      <c r="L121" s="3"/>
    </row>
    <row r="122" spans="2:12" x14ac:dyDescent="0.15">
      <c r="B122" s="3"/>
      <c r="C122" s="60" t="s">
        <v>176</v>
      </c>
      <c r="D122" s="3"/>
      <c r="E122" s="3"/>
      <c r="F122" s="3"/>
      <c r="G122" s="3"/>
      <c r="H122" s="3"/>
      <c r="I122" s="3"/>
      <c r="J122" s="3"/>
      <c r="K122" s="3"/>
      <c r="L122" s="3"/>
    </row>
    <row r="123" spans="2:12" x14ac:dyDescent="0.15">
      <c r="B123" s="3"/>
      <c r="C123" s="61" t="s">
        <v>138</v>
      </c>
      <c r="D123" s="3"/>
      <c r="E123" s="3"/>
      <c r="F123" s="3"/>
      <c r="G123" s="3"/>
      <c r="H123" s="3"/>
      <c r="I123" s="3"/>
      <c r="J123" s="3"/>
      <c r="K123" s="3"/>
      <c r="L123" s="3"/>
    </row>
    <row r="124" spans="2:12" x14ac:dyDescent="0.15">
      <c r="B124" s="3"/>
      <c r="C124" s="61" t="s">
        <v>192</v>
      </c>
      <c r="D124" s="3"/>
      <c r="E124" s="3"/>
      <c r="F124" s="3"/>
      <c r="G124" s="3"/>
      <c r="H124" s="3"/>
      <c r="I124" s="3"/>
      <c r="J124" s="3"/>
      <c r="K124" s="3"/>
      <c r="L124" s="3"/>
    </row>
    <row r="125" spans="2:12" x14ac:dyDescent="0.15">
      <c r="B125" s="3"/>
      <c r="C125" s="60" t="s">
        <v>177</v>
      </c>
      <c r="D125" s="3"/>
      <c r="E125" s="3"/>
      <c r="F125" s="3"/>
      <c r="G125" s="3"/>
      <c r="H125" s="3"/>
      <c r="I125" s="3"/>
      <c r="J125" s="3"/>
      <c r="K125" s="3"/>
      <c r="L125" s="3"/>
    </row>
    <row r="126" spans="2:12" x14ac:dyDescent="0.15">
      <c r="B126" s="3"/>
      <c r="C126" s="60" t="s">
        <v>178</v>
      </c>
      <c r="D126" s="3"/>
      <c r="E126" s="3"/>
      <c r="F126" s="3"/>
      <c r="G126" s="3"/>
      <c r="H126" s="3"/>
      <c r="I126" s="3"/>
      <c r="J126" s="3"/>
      <c r="K126" s="3"/>
      <c r="L126" s="3"/>
    </row>
    <row r="127" spans="2:12" x14ac:dyDescent="0.15">
      <c r="B127" s="3"/>
      <c r="C127" s="60" t="s">
        <v>179</v>
      </c>
      <c r="D127" s="3"/>
      <c r="E127" s="3"/>
      <c r="F127" s="3"/>
      <c r="G127" s="3"/>
      <c r="H127" s="3"/>
      <c r="I127" s="3"/>
      <c r="J127" s="3"/>
      <c r="K127" s="3"/>
      <c r="L127" s="3"/>
    </row>
    <row r="128" spans="2:12" x14ac:dyDescent="0.15">
      <c r="B128" s="3"/>
      <c r="C128" s="60" t="s">
        <v>180</v>
      </c>
      <c r="D128" s="3"/>
      <c r="E128" s="3"/>
      <c r="F128" s="3"/>
      <c r="G128" s="3"/>
      <c r="H128" s="3"/>
      <c r="I128" s="3"/>
      <c r="J128" s="3"/>
      <c r="K128" s="3"/>
      <c r="L128" s="3"/>
    </row>
    <row r="129" spans="2:12" x14ac:dyDescent="0.15">
      <c r="B129" s="3"/>
      <c r="C129" s="61" t="s">
        <v>138</v>
      </c>
      <c r="D129" s="3"/>
      <c r="E129" s="3"/>
      <c r="F129" s="3"/>
      <c r="G129" s="3"/>
      <c r="H129" s="3"/>
      <c r="I129" s="3"/>
      <c r="J129" s="3"/>
      <c r="K129" s="3"/>
      <c r="L129" s="3"/>
    </row>
    <row r="130" spans="2:12" x14ac:dyDescent="0.15">
      <c r="B130" s="3"/>
      <c r="C130" s="61" t="s">
        <v>193</v>
      </c>
      <c r="D130" s="3"/>
      <c r="E130" s="3"/>
      <c r="F130" s="3"/>
      <c r="G130" s="3"/>
      <c r="H130" s="3"/>
      <c r="I130" s="3"/>
      <c r="J130" s="3"/>
      <c r="K130" s="3"/>
      <c r="L130" s="3"/>
    </row>
    <row r="131" spans="2:12" x14ac:dyDescent="0.15">
      <c r="B131" s="3"/>
      <c r="C131" s="60" t="s">
        <v>181</v>
      </c>
      <c r="D131" s="3"/>
      <c r="E131" s="3"/>
      <c r="F131" s="3"/>
      <c r="G131" s="3"/>
      <c r="H131" s="3"/>
      <c r="I131" s="3"/>
      <c r="J131" s="3"/>
      <c r="K131" s="3"/>
      <c r="L131" s="3"/>
    </row>
    <row r="132" spans="2:12" x14ac:dyDescent="0.15">
      <c r="B132" s="3"/>
      <c r="C132" s="60" t="s">
        <v>182</v>
      </c>
      <c r="D132" s="3"/>
      <c r="E132" s="3"/>
      <c r="F132" s="3"/>
      <c r="G132" s="3"/>
      <c r="H132" s="3"/>
      <c r="I132" s="3"/>
      <c r="J132" s="3"/>
      <c r="K132" s="3"/>
      <c r="L132" s="3"/>
    </row>
    <row r="133" spans="2:12" x14ac:dyDescent="0.15">
      <c r="B133" s="3"/>
      <c r="C133" s="60" t="s">
        <v>183</v>
      </c>
      <c r="D133" s="3"/>
      <c r="E133" s="3"/>
      <c r="F133" s="3"/>
      <c r="G133" s="3"/>
      <c r="H133" s="3"/>
      <c r="I133" s="3"/>
      <c r="J133" s="3"/>
      <c r="K133" s="3"/>
      <c r="L133" s="3"/>
    </row>
    <row r="134" spans="2:12" x14ac:dyDescent="0.15">
      <c r="B134" s="3"/>
      <c r="C134" s="60" t="s">
        <v>184</v>
      </c>
      <c r="D134" s="3"/>
      <c r="E134" s="3"/>
      <c r="F134" s="3"/>
      <c r="G134" s="3"/>
      <c r="H134" s="3"/>
      <c r="I134" s="3"/>
      <c r="J134" s="3"/>
      <c r="K134" s="3"/>
      <c r="L134" s="3"/>
    </row>
    <row r="135" spans="2:12" x14ac:dyDescent="0.15">
      <c r="B135" s="3"/>
      <c r="C135" s="60" t="s">
        <v>185</v>
      </c>
      <c r="D135" s="3"/>
      <c r="E135" s="3"/>
      <c r="F135" s="3"/>
      <c r="G135" s="3"/>
      <c r="H135" s="3"/>
      <c r="I135" s="3"/>
      <c r="J135" s="3"/>
      <c r="K135" s="3"/>
      <c r="L135" s="3"/>
    </row>
    <row r="136" spans="2:12" x14ac:dyDescent="0.15">
      <c r="B136" s="3"/>
      <c r="C136" s="60" t="s">
        <v>186</v>
      </c>
      <c r="D136" s="3"/>
      <c r="E136" s="3"/>
      <c r="F136" s="3"/>
      <c r="G136" s="3"/>
      <c r="H136" s="3"/>
      <c r="I136" s="3"/>
      <c r="J136" s="3"/>
      <c r="K136" s="3"/>
      <c r="L136" s="3"/>
    </row>
    <row r="137" spans="2:12" x14ac:dyDescent="0.15">
      <c r="B137" s="3"/>
      <c r="C137" s="60" t="s">
        <v>140</v>
      </c>
      <c r="D137" s="3"/>
      <c r="E137" s="3"/>
      <c r="F137" s="3"/>
      <c r="G137" s="3"/>
      <c r="H137" s="3"/>
      <c r="I137" s="3"/>
      <c r="J137" s="3"/>
      <c r="K137" s="3"/>
      <c r="L137" s="3"/>
    </row>
    <row r="138" spans="2:12" x14ac:dyDescent="0.15">
      <c r="B138" s="3"/>
      <c r="C138" s="60" t="s">
        <v>137</v>
      </c>
      <c r="D138" s="3"/>
      <c r="E138" s="3"/>
      <c r="F138" s="3"/>
      <c r="G138" s="3"/>
      <c r="H138" s="3"/>
      <c r="I138" s="3"/>
      <c r="J138" s="3"/>
      <c r="K138" s="3"/>
      <c r="L138" s="3"/>
    </row>
  </sheetData>
  <sheetProtection algorithmName="SHA-512" hashValue="WPqZIu2LTfUtNwYW49Q9ntrPRD5/Ke1tCkKoIdr9KLModdprh0MTNDKdL4tZ3I+kPhCUwd9QkDpCMIv6XTMmXw==" saltValue="SY/aF1VNYEt2nh8d29bHvQ==" spinCount="100000" sheet="1" selectLockedCells="1"/>
  <protectedRanges>
    <protectedRange sqref="I13:I14 I20:I29 I58:I61 I39:I48" name="範囲1_1"/>
    <protectedRange sqref="I15:I19" name="範囲1_1_1"/>
    <protectedRange sqref="C5:G7" name="範囲2_1_1"/>
    <protectedRange sqref="J6:J8" name="範囲3"/>
    <protectedRange sqref="L5" name="範囲3_2"/>
    <protectedRange sqref="J5" name="範囲3_1_2"/>
    <protectedRange sqref="I30:I38" name="範囲1_1_2_1_4_1_1"/>
    <protectedRange sqref="I49:I52" name="範囲1_1_1_1"/>
    <protectedRange sqref="I53:I57" name="範囲1_1_1_3"/>
  </protectedRanges>
  <mergeCells count="181">
    <mergeCell ref="K68:M68"/>
    <mergeCell ref="L47:L48"/>
    <mergeCell ref="C62:G62"/>
    <mergeCell ref="C63:G63"/>
    <mergeCell ref="C64:G64"/>
    <mergeCell ref="E39:F39"/>
    <mergeCell ref="L58:L61"/>
    <mergeCell ref="M58:M61"/>
    <mergeCell ref="I58:I61"/>
    <mergeCell ref="J58:J61"/>
    <mergeCell ref="K58:K61"/>
    <mergeCell ref="J51:J52"/>
    <mergeCell ref="I53:I57"/>
    <mergeCell ref="J53:J57"/>
    <mergeCell ref="K49:K50"/>
    <mergeCell ref="L49:L50"/>
    <mergeCell ref="M49:M50"/>
    <mergeCell ref="E44:F44"/>
    <mergeCell ref="L43:L44"/>
    <mergeCell ref="E43:F43"/>
    <mergeCell ref="M45:M46"/>
    <mergeCell ref="C45:C46"/>
    <mergeCell ref="D45:D46"/>
    <mergeCell ref="I45:I46"/>
    <mergeCell ref="D41:D42"/>
    <mergeCell ref="I41:I42"/>
    <mergeCell ref="J41:J42"/>
    <mergeCell ref="K41:K42"/>
    <mergeCell ref="L41:L42"/>
    <mergeCell ref="M41:M42"/>
    <mergeCell ref="C43:C44"/>
    <mergeCell ref="L39:L40"/>
    <mergeCell ref="E41:F41"/>
    <mergeCell ref="E42:F42"/>
    <mergeCell ref="I43:I44"/>
    <mergeCell ref="C39:C40"/>
    <mergeCell ref="K43:K44"/>
    <mergeCell ref="D39:D40"/>
    <mergeCell ref="D43:D44"/>
    <mergeCell ref="I39:I40"/>
    <mergeCell ref="J39:J40"/>
    <mergeCell ref="C71:M71"/>
    <mergeCell ref="E58:E61"/>
    <mergeCell ref="G58:G61"/>
    <mergeCell ref="M43:M44"/>
    <mergeCell ref="I51:I52"/>
    <mergeCell ref="M47:M48"/>
    <mergeCell ref="I47:I48"/>
    <mergeCell ref="J47:J48"/>
    <mergeCell ref="K47:K48"/>
    <mergeCell ref="K51:K52"/>
    <mergeCell ref="L51:L52"/>
    <mergeCell ref="M51:M52"/>
    <mergeCell ref="I49:I50"/>
    <mergeCell ref="J49:J50"/>
    <mergeCell ref="E50:F50"/>
    <mergeCell ref="K53:K57"/>
    <mergeCell ref="L53:L57"/>
    <mergeCell ref="M53:M57"/>
    <mergeCell ref="E57:F57"/>
    <mergeCell ref="J43:J44"/>
    <mergeCell ref="E55:E56"/>
    <mergeCell ref="J45:J46"/>
    <mergeCell ref="K45:K46"/>
    <mergeCell ref="L45:L46"/>
    <mergeCell ref="B62:B65"/>
    <mergeCell ref="C66:G66"/>
    <mergeCell ref="C47:C48"/>
    <mergeCell ref="D47:D48"/>
    <mergeCell ref="C65:G65"/>
    <mergeCell ref="B58:B61"/>
    <mergeCell ref="C53:C57"/>
    <mergeCell ref="E48:F48"/>
    <mergeCell ref="E52:F52"/>
    <mergeCell ref="E53:E54"/>
    <mergeCell ref="B41:B57"/>
    <mergeCell ref="C51:C52"/>
    <mergeCell ref="D51:D52"/>
    <mergeCell ref="E51:F51"/>
    <mergeCell ref="E45:F45"/>
    <mergeCell ref="E46:F46"/>
    <mergeCell ref="E47:F47"/>
    <mergeCell ref="C58:C61"/>
    <mergeCell ref="D58:D61"/>
    <mergeCell ref="D53:D57"/>
    <mergeCell ref="C49:C50"/>
    <mergeCell ref="D49:D50"/>
    <mergeCell ref="E49:F49"/>
    <mergeCell ref="C41:C42"/>
    <mergeCell ref="B11:B12"/>
    <mergeCell ref="C11:C12"/>
    <mergeCell ref="D11:D12"/>
    <mergeCell ref="E11:H11"/>
    <mergeCell ref="I11:J11"/>
    <mergeCell ref="K39:K40"/>
    <mergeCell ref="E40:F40"/>
    <mergeCell ref="M30:M38"/>
    <mergeCell ref="E34:E37"/>
    <mergeCell ref="E38:F38"/>
    <mergeCell ref="M25:M26"/>
    <mergeCell ref="E25:F25"/>
    <mergeCell ref="E26:F26"/>
    <mergeCell ref="L28:L29"/>
    <mergeCell ref="M28:M29"/>
    <mergeCell ref="B27:B40"/>
    <mergeCell ref="E27:H27"/>
    <mergeCell ref="E29:F29"/>
    <mergeCell ref="K30:K38"/>
    <mergeCell ref="M39:M40"/>
    <mergeCell ref="L30:L38"/>
    <mergeCell ref="M15:M19"/>
    <mergeCell ref="E13:F13"/>
    <mergeCell ref="J20:J24"/>
    <mergeCell ref="K20:K24"/>
    <mergeCell ref="L20:L24"/>
    <mergeCell ref="M20:M24"/>
    <mergeCell ref="C30:C38"/>
    <mergeCell ref="I27:J27"/>
    <mergeCell ref="E30:E33"/>
    <mergeCell ref="D30:D38"/>
    <mergeCell ref="G30:G38"/>
    <mergeCell ref="J30:J38"/>
    <mergeCell ref="E28:F28"/>
    <mergeCell ref="H8:L8"/>
    <mergeCell ref="B13:B26"/>
    <mergeCell ref="C13:C14"/>
    <mergeCell ref="D13:D14"/>
    <mergeCell ref="I13:I14"/>
    <mergeCell ref="C25:C26"/>
    <mergeCell ref="D25:D26"/>
    <mergeCell ref="I25:I26"/>
    <mergeCell ref="J25:J26"/>
    <mergeCell ref="K25:K26"/>
    <mergeCell ref="L25:L26"/>
    <mergeCell ref="E24:F24"/>
    <mergeCell ref="E23:F23"/>
    <mergeCell ref="E22:F22"/>
    <mergeCell ref="E14:F14"/>
    <mergeCell ref="E21:F21"/>
    <mergeCell ref="E20:F20"/>
    <mergeCell ref="E19:F19"/>
    <mergeCell ref="E17:F17"/>
    <mergeCell ref="K11:M11"/>
    <mergeCell ref="E12:F12"/>
    <mergeCell ref="J13:J14"/>
    <mergeCell ref="E15:F15"/>
    <mergeCell ref="L15:L19"/>
    <mergeCell ref="K1:M1"/>
    <mergeCell ref="B2:M2"/>
    <mergeCell ref="C5:G5"/>
    <mergeCell ref="H5:I5"/>
    <mergeCell ref="B6:B7"/>
    <mergeCell ref="C6:G7"/>
    <mergeCell ref="H6:I6"/>
    <mergeCell ref="J6:M6"/>
    <mergeCell ref="H7:I7"/>
    <mergeCell ref="J7:M7"/>
    <mergeCell ref="B68:C68"/>
    <mergeCell ref="C69:I69"/>
    <mergeCell ref="D70:F70"/>
    <mergeCell ref="H70:M70"/>
    <mergeCell ref="C72:M72"/>
    <mergeCell ref="K13:K14"/>
    <mergeCell ref="C20:C24"/>
    <mergeCell ref="D20:D24"/>
    <mergeCell ref="G20:G24"/>
    <mergeCell ref="I20:I24"/>
    <mergeCell ref="L13:L14"/>
    <mergeCell ref="M13:M14"/>
    <mergeCell ref="C15:C19"/>
    <mergeCell ref="D15:D19"/>
    <mergeCell ref="G15:G19"/>
    <mergeCell ref="K15:K19"/>
    <mergeCell ref="J15:J19"/>
    <mergeCell ref="E16:F16"/>
    <mergeCell ref="E18:F18"/>
    <mergeCell ref="C28:C29"/>
    <mergeCell ref="D28:D29"/>
    <mergeCell ref="I28:I29"/>
    <mergeCell ref="J28:J29"/>
    <mergeCell ref="K28:K29"/>
  </mergeCells>
  <phoneticPr fontId="2"/>
  <conditionalFormatting sqref="J15:J19 J30:J38">
    <cfRule type="expression" dxfId="129" priority="5" stopIfTrue="1">
      <formula>NOT(ISNUMBER($J15))</formula>
    </cfRule>
  </conditionalFormatting>
  <conditionalFormatting sqref="J62:J66">
    <cfRule type="cellIs" dxfId="128" priority="1" stopIfTrue="1" operator="equal">
      <formula>"×"</formula>
    </cfRule>
  </conditionalFormatting>
  <dataValidations count="14">
    <dataValidation type="whole" allowBlank="1" showInputMessage="1" showErrorMessage="1" sqref="I20:I24" xr:uid="{00000000-0002-0000-0900-000000000000}">
      <formula1>0</formula1>
      <formula2>999</formula2>
    </dataValidation>
    <dataValidation type="list" allowBlank="1" showInputMessage="1" showErrorMessage="1" sqref="I13:I14 I25 I28:I29 I51 I49 I47 I39:I45" xr:uid="{00000000-0002-0000-0900-000001000000}">
      <formula1>$G13:$G14</formula1>
    </dataValidation>
    <dataValidation type="list" allowBlank="1" showErrorMessage="1" error="リストより選択してください" sqref="I15:I19" xr:uid="{00000000-0002-0000-0900-000002000000}">
      <formula1>"４件,３件,２件,１件,０件"</formula1>
    </dataValidation>
    <dataValidation type="whole" allowBlank="1" showInputMessage="1" showErrorMessage="1" sqref="L5" xr:uid="{00000000-0002-0000-0900-000003000000}">
      <formula1>0</formula1>
      <formula2>999999</formula2>
    </dataValidation>
    <dataValidation type="list" allowBlank="1" showInputMessage="1" showErrorMessage="1" sqref="J5" xr:uid="{00000000-0002-0000-0900-000004000000}">
      <formula1>$C$74:$C$138</formula1>
    </dataValidation>
    <dataValidation type="list" allowBlank="1" showInputMessage="1" showErrorMessage="1" sqref="I27:J27" xr:uid="{00000000-0002-0000-0900-000005000000}">
      <formula1>"　,配置予定技術者,専任補助者"</formula1>
    </dataValidation>
    <dataValidation type="list" allowBlank="1" showInputMessage="1" showErrorMessage="1" sqref="I26" xr:uid="{00000000-0002-0000-0900-000006000000}">
      <formula1>$G26:$G28</formula1>
    </dataValidation>
    <dataValidation type="list" allowBlank="1" showInputMessage="1" showErrorMessage="1" sqref="I52 I50" xr:uid="{00000000-0002-0000-0900-000007000000}">
      <formula1>$G50:$G62</formula1>
    </dataValidation>
    <dataValidation type="list" allowBlank="1" showErrorMessage="1" error="リストより選択してください" sqref="I30:I38" xr:uid="{00000000-0002-0000-0900-000008000000}">
      <formula1>"２件,１件,０件"</formula1>
    </dataValidation>
    <dataValidation type="list" allowBlank="1" showInputMessage="1" showErrorMessage="1" sqref="M8" xr:uid="{00000000-0002-0000-0900-000009000000}">
      <formula1>"×,○"</formula1>
    </dataValidation>
    <dataValidation type="list" allowBlank="1" showInputMessage="1" showErrorMessage="1" sqref="I58:I61" xr:uid="{00000000-0002-0000-0900-00000A000000}">
      <formula1>"不履行なし,１項目,２項目,３項目以上"</formula1>
    </dataValidation>
    <dataValidation type="list" allowBlank="1" showInputMessage="1" showErrorMessage="1" sqref="I53:I57" xr:uid="{00000000-0002-0000-0900-00000B000000}">
      <formula1>"保有達成,保有未達成,未保有達成,未保有未達成,使用しない"</formula1>
    </dataValidation>
    <dataValidation type="list" allowBlank="1" showInputMessage="1" showErrorMessage="1" sqref="I48" xr:uid="{00000000-0002-0000-0900-00000C000000}">
      <formula1>$G48:$G62</formula1>
    </dataValidation>
    <dataValidation type="list" allowBlank="1" showInputMessage="1" showErrorMessage="1" sqref="I46" xr:uid="{00000000-0002-0000-0900-00000D000000}">
      <formula1>$G46:$G46</formula1>
    </dataValidation>
  </dataValidations>
  <pageMargins left="0.59055118110236227" right="0.19685039370078741" top="0.39370078740157483" bottom="0.39370078740157483" header="0" footer="0"/>
  <pageSetup paperSize="9" scale="59" fitToWidth="0" orientation="portrait" r:id="rId1"/>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E136C-5242-4314-9368-EEA0F54491CA}">
  <sheetPr>
    <tabColor rgb="FF00FFFF"/>
    <pageSetUpPr fitToPage="1"/>
  </sheetPr>
  <dimension ref="A1:AS54"/>
  <sheetViews>
    <sheetView view="pageBreakPreview" zoomScale="70" zoomScaleNormal="70" zoomScaleSheetLayoutView="70" workbookViewId="0">
      <selection activeCell="S20" sqref="S20:U21"/>
    </sheetView>
  </sheetViews>
  <sheetFormatPr defaultColWidth="9" defaultRowHeight="13.5" x14ac:dyDescent="0.15"/>
  <cols>
    <col min="1" max="1" width="6.625" style="5" customWidth="1"/>
    <col min="2" max="3" width="3.625" style="5" customWidth="1"/>
    <col min="4" max="4" width="12.625" style="5" customWidth="1"/>
    <col min="5" max="5" width="2.125" style="5" customWidth="1"/>
    <col min="6" max="6" width="9.625" style="5" customWidth="1"/>
    <col min="7" max="7" width="15.625" style="5" customWidth="1"/>
    <col min="8" max="8" width="2.125" style="5" customWidth="1"/>
    <col min="9" max="9" width="14.125" style="5" customWidth="1"/>
    <col min="10" max="10" width="2.125" style="5" customWidth="1"/>
    <col min="11" max="12" width="3.625" style="5" customWidth="1"/>
    <col min="13" max="13" width="12.625" style="5" customWidth="1"/>
    <col min="14" max="14" width="3.625" style="5" customWidth="1"/>
    <col min="15" max="15" width="5.125" style="5" customWidth="1"/>
    <col min="16" max="16" width="2.125" style="5" customWidth="1"/>
    <col min="17" max="17" width="3.625" style="5" customWidth="1"/>
    <col min="18" max="18" width="5.125" style="5" customWidth="1"/>
    <col min="19" max="19" width="9.625" style="5" customWidth="1"/>
    <col min="20" max="21" width="3.625" style="5" customWidth="1"/>
    <col min="22" max="22" width="6.625" style="5" customWidth="1"/>
    <col min="23" max="27" width="3.625" style="5" customWidth="1"/>
    <col min="28" max="29" width="9.625" style="5" customWidth="1"/>
    <col min="30" max="31" width="3.625" style="5" customWidth="1"/>
    <col min="32" max="32" width="9" style="5"/>
    <col min="33" max="33" width="20.625" style="5" customWidth="1"/>
    <col min="34" max="16384" width="9" style="5"/>
  </cols>
  <sheetData>
    <row r="1" spans="1:31" ht="15" customHeight="1" x14ac:dyDescent="0.15">
      <c r="AA1" s="916" t="s">
        <v>334</v>
      </c>
      <c r="AB1" s="916"/>
      <c r="AC1" s="916"/>
      <c r="AD1" s="916"/>
      <c r="AE1" s="916"/>
    </row>
    <row r="2" spans="1:31" ht="21" customHeight="1" x14ac:dyDescent="0.15">
      <c r="A2" s="917" t="s">
        <v>0</v>
      </c>
      <c r="B2" s="917"/>
      <c r="C2" s="917"/>
      <c r="D2" s="917"/>
      <c r="E2" s="917"/>
      <c r="F2" s="917"/>
      <c r="G2" s="917"/>
      <c r="H2" s="917"/>
      <c r="I2" s="917"/>
      <c r="J2" s="917"/>
      <c r="K2" s="917"/>
      <c r="L2" s="917"/>
      <c r="M2" s="917"/>
      <c r="N2" s="917"/>
      <c r="O2" s="917"/>
      <c r="P2" s="917"/>
      <c r="Q2" s="917"/>
      <c r="R2" s="917"/>
      <c r="S2" s="917"/>
      <c r="T2" s="917"/>
      <c r="U2" s="917"/>
      <c r="V2" s="917"/>
      <c r="W2" s="917"/>
      <c r="X2" s="917"/>
      <c r="Y2" s="917"/>
      <c r="Z2" s="917"/>
      <c r="AA2" s="917"/>
      <c r="AB2" s="917"/>
      <c r="AC2" s="917"/>
      <c r="AD2" s="917"/>
      <c r="AE2" s="917"/>
    </row>
    <row r="3" spans="1:31" ht="15" customHeight="1" x14ac:dyDescent="0.15">
      <c r="U3" s="920" t="s">
        <v>310</v>
      </c>
      <c r="V3" s="920"/>
      <c r="W3" s="920"/>
      <c r="X3" s="131" t="s">
        <v>338</v>
      </c>
      <c r="Y3" s="1334" t="s">
        <v>690</v>
      </c>
      <c r="Z3" s="1334"/>
      <c r="AA3" s="1334"/>
      <c r="AB3" s="1334"/>
      <c r="AC3" s="1334"/>
      <c r="AD3" s="1334"/>
      <c r="AE3" s="1334"/>
    </row>
    <row r="4" spans="1:31" ht="15" customHeight="1" x14ac:dyDescent="0.15">
      <c r="U4" s="920" t="s">
        <v>19</v>
      </c>
      <c r="V4" s="920"/>
      <c r="W4" s="920"/>
      <c r="X4" s="131" t="s">
        <v>338</v>
      </c>
      <c r="Y4" s="1335" t="s">
        <v>691</v>
      </c>
      <c r="Z4" s="1335"/>
      <c r="AA4" s="1335"/>
      <c r="AB4" s="1335"/>
      <c r="AC4" s="1335"/>
      <c r="AD4" s="1335"/>
      <c r="AE4" s="1335"/>
    </row>
    <row r="5" spans="1:31" ht="21" customHeight="1" x14ac:dyDescent="0.15">
      <c r="A5" s="908" t="s">
        <v>422</v>
      </c>
      <c r="B5" s="908"/>
      <c r="C5" s="908"/>
      <c r="D5" s="908"/>
      <c r="E5" s="908"/>
      <c r="F5" s="908"/>
      <c r="G5" s="1322" t="s">
        <v>636</v>
      </c>
      <c r="H5" s="1322"/>
      <c r="I5" s="1322"/>
      <c r="J5" s="1322"/>
      <c r="K5" s="1322"/>
      <c r="L5" s="1322"/>
      <c r="M5" s="155" t="s">
        <v>637</v>
      </c>
      <c r="N5" s="1049" t="s">
        <v>639</v>
      </c>
      <c r="O5" s="1049"/>
      <c r="P5" s="1049"/>
      <c r="Q5" s="1322" t="s">
        <v>688</v>
      </c>
      <c r="R5" s="1322"/>
      <c r="S5" s="1322"/>
      <c r="T5" s="1322"/>
      <c r="U5" s="1322"/>
      <c r="V5" s="1322"/>
      <c r="W5" s="1322"/>
      <c r="X5" s="1322"/>
      <c r="Y5" s="1322"/>
      <c r="Z5" s="1322"/>
      <c r="AA5" s="1322"/>
      <c r="AB5" s="1322"/>
      <c r="AC5" s="1322"/>
      <c r="AD5" s="1322"/>
      <c r="AE5" s="1322"/>
    </row>
    <row r="6" spans="1:31" ht="3" customHeight="1" x14ac:dyDescent="0.15">
      <c r="A6" s="133"/>
      <c r="B6" s="133"/>
      <c r="C6" s="133"/>
      <c r="D6" s="133"/>
      <c r="F6" s="132"/>
      <c r="G6" s="132"/>
    </row>
    <row r="7" spans="1:31" ht="15" customHeight="1" x14ac:dyDescent="0.15">
      <c r="A7" s="921" t="s">
        <v>60</v>
      </c>
      <c r="B7" s="881" t="s">
        <v>319</v>
      </c>
      <c r="C7" s="881"/>
      <c r="D7" s="878"/>
      <c r="E7" s="163"/>
      <c r="F7" s="881" t="s">
        <v>361</v>
      </c>
      <c r="G7" s="881"/>
      <c r="H7" s="881"/>
      <c r="I7" s="881"/>
      <c r="J7" s="130"/>
      <c r="K7" s="877" t="s">
        <v>8</v>
      </c>
      <c r="L7" s="881"/>
      <c r="M7" s="878"/>
      <c r="N7" s="877" t="s">
        <v>6</v>
      </c>
      <c r="O7" s="881"/>
      <c r="P7" s="881"/>
      <c r="Q7" s="881"/>
      <c r="R7" s="878"/>
      <c r="S7" s="368"/>
      <c r="T7" s="369"/>
      <c r="U7" s="369"/>
      <c r="V7" s="881" t="s">
        <v>475</v>
      </c>
      <c r="W7" s="881"/>
      <c r="X7" s="881"/>
      <c r="Y7" s="881"/>
      <c r="Z7" s="369"/>
      <c r="AA7" s="369"/>
      <c r="AB7" s="130"/>
      <c r="AC7" s="877" t="s">
        <v>274</v>
      </c>
      <c r="AD7" s="881"/>
      <c r="AE7" s="878"/>
    </row>
    <row r="8" spans="1:31" ht="15" customHeight="1" x14ac:dyDescent="0.15">
      <c r="A8" s="921"/>
      <c r="B8" s="768"/>
      <c r="C8" s="768"/>
      <c r="D8" s="880"/>
      <c r="E8" s="149" t="s">
        <v>386</v>
      </c>
      <c r="F8" s="768" t="s">
        <v>5</v>
      </c>
      <c r="G8" s="768"/>
      <c r="H8" s="768"/>
      <c r="I8" s="768"/>
      <c r="J8" s="204" t="s">
        <v>387</v>
      </c>
      <c r="K8" s="879"/>
      <c r="L8" s="768"/>
      <c r="M8" s="880"/>
      <c r="N8" s="879"/>
      <c r="O8" s="768"/>
      <c r="P8" s="768"/>
      <c r="Q8" s="768"/>
      <c r="R8" s="880"/>
      <c r="S8" s="1331" t="s">
        <v>632</v>
      </c>
      <c r="T8" s="1332"/>
      <c r="U8" s="1332"/>
      <c r="V8" s="1332" t="s">
        <v>633</v>
      </c>
      <c r="W8" s="1332"/>
      <c r="X8" s="1332"/>
      <c r="Y8" s="1332"/>
      <c r="Z8" s="1332" t="s">
        <v>634</v>
      </c>
      <c r="AA8" s="1332"/>
      <c r="AB8" s="1333"/>
      <c r="AC8" s="879"/>
      <c r="AD8" s="768"/>
      <c r="AE8" s="880"/>
    </row>
    <row r="9" spans="1:31" ht="15" customHeight="1" x14ac:dyDescent="0.15">
      <c r="A9" s="1319" t="s">
        <v>442</v>
      </c>
      <c r="B9" s="1248"/>
      <c r="C9" s="1248"/>
      <c r="D9" s="1249"/>
      <c r="E9" s="140"/>
      <c r="F9" s="1251" t="s">
        <v>347</v>
      </c>
      <c r="G9" s="1251"/>
      <c r="H9" s="1251"/>
      <c r="I9" s="1251"/>
      <c r="J9" s="344"/>
      <c r="K9" s="343"/>
      <c r="L9" s="1248" t="s">
        <v>428</v>
      </c>
      <c r="M9" s="1249"/>
      <c r="N9" s="1311" t="s">
        <v>10</v>
      </c>
      <c r="O9" s="1312"/>
      <c r="P9" s="1312"/>
      <c r="Q9" s="1312"/>
      <c r="R9" s="1313"/>
      <c r="S9" s="1323" t="s">
        <v>568</v>
      </c>
      <c r="T9" s="1324"/>
      <c r="U9" s="1324"/>
      <c r="V9" s="1324" t="s">
        <v>635</v>
      </c>
      <c r="W9" s="1324"/>
      <c r="X9" s="1324"/>
      <c r="Y9" s="1324"/>
      <c r="Z9" s="1325" t="s">
        <v>570</v>
      </c>
      <c r="AA9" s="1325"/>
      <c r="AB9" s="1326"/>
      <c r="AC9" s="1327"/>
      <c r="AD9" s="1328"/>
      <c r="AE9" s="1329"/>
    </row>
    <row r="10" spans="1:31" ht="15" customHeight="1" x14ac:dyDescent="0.15">
      <c r="A10" s="1319"/>
      <c r="B10" s="1260" t="s">
        <v>449</v>
      </c>
      <c r="C10" s="1260"/>
      <c r="D10" s="1261"/>
      <c r="E10" s="162" t="s">
        <v>335</v>
      </c>
      <c r="F10" s="1260" t="s">
        <v>324</v>
      </c>
      <c r="G10" s="1260"/>
      <c r="H10" s="1260"/>
      <c r="I10" s="1260"/>
      <c r="J10" s="345" t="s">
        <v>387</v>
      </c>
      <c r="K10" s="162" t="s">
        <v>321</v>
      </c>
      <c r="L10" s="1257" t="s">
        <v>428</v>
      </c>
      <c r="M10" s="1258"/>
      <c r="N10" s="882" t="s">
        <v>696</v>
      </c>
      <c r="O10" s="883"/>
      <c r="P10" s="883"/>
      <c r="Q10" s="370">
        <v>20</v>
      </c>
      <c r="R10" s="345" t="s">
        <v>696</v>
      </c>
      <c r="S10" s="1330"/>
      <c r="T10" s="1320"/>
      <c r="U10" s="1320"/>
      <c r="V10" s="1320"/>
      <c r="W10" s="1320"/>
      <c r="X10" s="1320"/>
      <c r="Y10" s="1320"/>
      <c r="Z10" s="1320"/>
      <c r="AA10" s="1320"/>
      <c r="AB10" s="1321"/>
      <c r="AC10" s="1259"/>
      <c r="AD10" s="1260"/>
      <c r="AE10" s="1261"/>
    </row>
    <row r="11" spans="1:31" ht="15" customHeight="1" x14ac:dyDescent="0.15">
      <c r="A11" s="915"/>
      <c r="B11" s="915"/>
      <c r="C11" s="915"/>
      <c r="D11" s="915"/>
      <c r="K11" s="131"/>
      <c r="L11" s="131"/>
    </row>
    <row r="12" spans="1:31" ht="21" customHeight="1" x14ac:dyDescent="0.15">
      <c r="A12" s="784" t="s">
        <v>423</v>
      </c>
      <c r="B12" s="784"/>
      <c r="C12" s="784"/>
      <c r="D12" s="784"/>
      <c r="E12" s="784"/>
      <c r="F12" s="784"/>
      <c r="G12" s="1322" t="s">
        <v>636</v>
      </c>
      <c r="H12" s="1322"/>
      <c r="I12" s="1322"/>
      <c r="J12" s="1322"/>
      <c r="K12" s="1322"/>
      <c r="L12" s="1322"/>
      <c r="M12" s="155" t="s">
        <v>638</v>
      </c>
      <c r="N12" s="146"/>
      <c r="O12" s="146"/>
      <c r="P12" s="146"/>
      <c r="Q12" s="146"/>
      <c r="R12" s="146"/>
      <c r="S12" s="777"/>
      <c r="T12" s="777"/>
      <c r="U12" s="777"/>
    </row>
    <row r="13" spans="1:31" ht="3" customHeight="1" thickBot="1" x14ac:dyDescent="0.2">
      <c r="A13" s="134"/>
      <c r="B13" s="134"/>
      <c r="C13" s="134"/>
      <c r="D13" s="134"/>
    </row>
    <row r="14" spans="1:31" ht="15" customHeight="1" thickTop="1" x14ac:dyDescent="0.15">
      <c r="A14" s="913" t="s">
        <v>60</v>
      </c>
      <c r="B14" s="877" t="s">
        <v>319</v>
      </c>
      <c r="C14" s="881"/>
      <c r="D14" s="878"/>
      <c r="E14" s="163"/>
      <c r="F14" s="881" t="s">
        <v>361</v>
      </c>
      <c r="G14" s="881"/>
      <c r="H14" s="881"/>
      <c r="I14" s="881"/>
      <c r="J14" s="130"/>
      <c r="K14" s="877" t="s">
        <v>8</v>
      </c>
      <c r="L14" s="881"/>
      <c r="M14" s="878"/>
      <c r="N14" s="877" t="s">
        <v>6</v>
      </c>
      <c r="O14" s="881"/>
      <c r="P14" s="881"/>
      <c r="Q14" s="881"/>
      <c r="R14" s="878"/>
      <c r="S14" s="877" t="s">
        <v>320</v>
      </c>
      <c r="T14" s="881"/>
      <c r="U14" s="878"/>
      <c r="V14" s="877" t="s">
        <v>331</v>
      </c>
      <c r="W14" s="881"/>
      <c r="X14" s="878"/>
      <c r="Y14" s="877" t="s">
        <v>363</v>
      </c>
      <c r="Z14" s="878"/>
      <c r="AA14" s="131"/>
      <c r="AB14" s="835" t="s">
        <v>33</v>
      </c>
      <c r="AC14" s="836"/>
      <c r="AD14" s="1308">
        <v>1</v>
      </c>
      <c r="AE14" s="1309"/>
    </row>
    <row r="15" spans="1:31" ht="15" customHeight="1" x14ac:dyDescent="0.15">
      <c r="A15" s="914"/>
      <c r="B15" s="879"/>
      <c r="C15" s="768"/>
      <c r="D15" s="880"/>
      <c r="E15" s="149" t="s">
        <v>386</v>
      </c>
      <c r="F15" s="768" t="s">
        <v>5</v>
      </c>
      <c r="G15" s="768"/>
      <c r="H15" s="768"/>
      <c r="I15" s="768"/>
      <c r="J15" s="204" t="s">
        <v>387</v>
      </c>
      <c r="K15" s="879"/>
      <c r="L15" s="768"/>
      <c r="M15" s="880"/>
      <c r="N15" s="879"/>
      <c r="O15" s="768"/>
      <c r="P15" s="768"/>
      <c r="Q15" s="768"/>
      <c r="R15" s="880"/>
      <c r="S15" s="879"/>
      <c r="T15" s="768"/>
      <c r="U15" s="880"/>
      <c r="V15" s="879"/>
      <c r="W15" s="768"/>
      <c r="X15" s="880"/>
      <c r="Y15" s="879"/>
      <c r="Z15" s="880"/>
      <c r="AA15" s="295"/>
      <c r="AB15" s="824"/>
      <c r="AC15" s="825"/>
      <c r="AD15" s="1299"/>
      <c r="AE15" s="1300"/>
    </row>
    <row r="16" spans="1:31" ht="15" customHeight="1" x14ac:dyDescent="0.15">
      <c r="A16" s="1310" t="s">
        <v>442</v>
      </c>
      <c r="B16" s="1250"/>
      <c r="C16" s="1251"/>
      <c r="D16" s="1252"/>
      <c r="E16" s="140"/>
      <c r="F16" s="1251" t="s">
        <v>347</v>
      </c>
      <c r="G16" s="1251"/>
      <c r="H16" s="1251"/>
      <c r="I16" s="1251"/>
      <c r="J16" s="147"/>
      <c r="K16" s="343"/>
      <c r="L16" s="1248" t="s">
        <v>428</v>
      </c>
      <c r="M16" s="1249"/>
      <c r="N16" s="1311" t="s">
        <v>325</v>
      </c>
      <c r="O16" s="1312"/>
      <c r="P16" s="1312"/>
      <c r="Q16" s="1312"/>
      <c r="R16" s="1313"/>
      <c r="S16" s="1243" t="s">
        <v>328</v>
      </c>
      <c r="T16" s="1314"/>
      <c r="U16" s="1315"/>
      <c r="V16" s="1302" t="s">
        <v>428</v>
      </c>
      <c r="W16" s="1303"/>
      <c r="X16" s="1304"/>
      <c r="Y16" s="1247">
        <v>86</v>
      </c>
      <c r="Z16" s="1249"/>
      <c r="AA16" s="296"/>
      <c r="AB16" s="822" t="s">
        <v>57</v>
      </c>
      <c r="AC16" s="823"/>
      <c r="AD16" s="1284">
        <v>1</v>
      </c>
      <c r="AE16" s="1285"/>
    </row>
    <row r="17" spans="1:31" ht="15" customHeight="1" x14ac:dyDescent="0.15">
      <c r="A17" s="1293"/>
      <c r="B17" s="1259" t="s">
        <v>322</v>
      </c>
      <c r="C17" s="1260"/>
      <c r="D17" s="1261"/>
      <c r="E17" s="162" t="s">
        <v>335</v>
      </c>
      <c r="F17" s="1260" t="s">
        <v>324</v>
      </c>
      <c r="G17" s="1260"/>
      <c r="H17" s="1260"/>
      <c r="I17" s="1260"/>
      <c r="J17" s="138" t="s">
        <v>387</v>
      </c>
      <c r="K17" s="162" t="s">
        <v>321</v>
      </c>
      <c r="L17" s="1257" t="s">
        <v>428</v>
      </c>
      <c r="M17" s="1258"/>
      <c r="N17" s="882" t="s">
        <v>697</v>
      </c>
      <c r="O17" s="883"/>
      <c r="P17" s="883"/>
      <c r="Q17" s="370">
        <v>20</v>
      </c>
      <c r="R17" s="345" t="s">
        <v>698</v>
      </c>
      <c r="S17" s="1316"/>
      <c r="T17" s="1317"/>
      <c r="U17" s="1318"/>
      <c r="V17" s="1305"/>
      <c r="W17" s="1306"/>
      <c r="X17" s="1307"/>
      <c r="Y17" s="1256"/>
      <c r="Z17" s="1258"/>
      <c r="AB17" s="824"/>
      <c r="AC17" s="825"/>
      <c r="AD17" s="1299"/>
      <c r="AE17" s="1300"/>
    </row>
    <row r="18" spans="1:31" ht="15" customHeight="1" x14ac:dyDescent="0.15">
      <c r="A18" s="1292" t="s">
        <v>444</v>
      </c>
      <c r="B18" s="1250" t="s">
        <v>332</v>
      </c>
      <c r="C18" s="1251"/>
      <c r="D18" s="1252"/>
      <c r="E18" s="140"/>
      <c r="F18" s="1251" t="s">
        <v>347</v>
      </c>
      <c r="G18" s="1251"/>
      <c r="H18" s="1251"/>
      <c r="I18" s="1251"/>
      <c r="J18" s="158"/>
      <c r="K18" s="180"/>
      <c r="L18" s="1248" t="s">
        <v>428</v>
      </c>
      <c r="M18" s="1249"/>
      <c r="N18" s="1247" t="s">
        <v>10</v>
      </c>
      <c r="O18" s="1248"/>
      <c r="P18" s="1248"/>
      <c r="Q18" s="1248"/>
      <c r="R18" s="1249"/>
      <c r="S18" s="1301" t="s">
        <v>328</v>
      </c>
      <c r="T18" s="1248"/>
      <c r="U18" s="1249"/>
      <c r="V18" s="1302" t="s">
        <v>428</v>
      </c>
      <c r="W18" s="1303"/>
      <c r="X18" s="1304"/>
      <c r="Y18" s="1247">
        <v>84</v>
      </c>
      <c r="Z18" s="1249"/>
      <c r="AB18" s="826" t="s">
        <v>58</v>
      </c>
      <c r="AC18" s="827"/>
      <c r="AD18" s="1284">
        <v>0</v>
      </c>
      <c r="AE18" s="1285"/>
    </row>
    <row r="19" spans="1:31" ht="15" customHeight="1" x14ac:dyDescent="0.15">
      <c r="A19" s="1293"/>
      <c r="B19" s="1259" t="s">
        <v>333</v>
      </c>
      <c r="C19" s="1260"/>
      <c r="D19" s="1261"/>
      <c r="E19" s="162" t="s">
        <v>335</v>
      </c>
      <c r="F19" s="1260" t="s">
        <v>324</v>
      </c>
      <c r="G19" s="1260"/>
      <c r="H19" s="1260"/>
      <c r="I19" s="1260"/>
      <c r="J19" s="138" t="s">
        <v>387</v>
      </c>
      <c r="K19" s="162" t="s">
        <v>321</v>
      </c>
      <c r="L19" s="1257" t="s">
        <v>428</v>
      </c>
      <c r="M19" s="1258"/>
      <c r="N19" s="882" t="s">
        <v>696</v>
      </c>
      <c r="O19" s="883"/>
      <c r="P19" s="883"/>
      <c r="Q19" s="370">
        <v>20</v>
      </c>
      <c r="R19" s="345" t="s">
        <v>696</v>
      </c>
      <c r="S19" s="1256"/>
      <c r="T19" s="1257"/>
      <c r="U19" s="1258"/>
      <c r="V19" s="1305"/>
      <c r="W19" s="1306"/>
      <c r="X19" s="1307"/>
      <c r="Y19" s="1256"/>
      <c r="Z19" s="1258"/>
      <c r="AB19" s="824"/>
      <c r="AC19" s="825"/>
      <c r="AD19" s="1299"/>
      <c r="AE19" s="1300"/>
    </row>
    <row r="20" spans="1:31" ht="15" customHeight="1" x14ac:dyDescent="0.15">
      <c r="A20" s="1292" t="s">
        <v>446</v>
      </c>
      <c r="B20" s="1250" t="s">
        <v>336</v>
      </c>
      <c r="C20" s="1251"/>
      <c r="D20" s="1252"/>
      <c r="E20" s="140"/>
      <c r="F20" s="1251" t="s">
        <v>347</v>
      </c>
      <c r="G20" s="1251"/>
      <c r="H20" s="1251"/>
      <c r="I20" s="1251"/>
      <c r="J20" s="158"/>
      <c r="K20" s="180"/>
      <c r="L20" s="1248" t="s">
        <v>428</v>
      </c>
      <c r="M20" s="1249"/>
      <c r="N20" s="1247" t="s">
        <v>10</v>
      </c>
      <c r="O20" s="1248"/>
      <c r="P20" s="1248"/>
      <c r="Q20" s="1248"/>
      <c r="R20" s="1249"/>
      <c r="S20" s="1301" t="s">
        <v>328</v>
      </c>
      <c r="T20" s="1248"/>
      <c r="U20" s="1249"/>
      <c r="V20" s="1302" t="s">
        <v>428</v>
      </c>
      <c r="W20" s="1303"/>
      <c r="X20" s="1304"/>
      <c r="Y20" s="1247">
        <v>74</v>
      </c>
      <c r="Z20" s="1249"/>
      <c r="AB20" s="828" t="s">
        <v>377</v>
      </c>
      <c r="AC20" s="829"/>
      <c r="AD20" s="1284">
        <v>1</v>
      </c>
      <c r="AE20" s="1285"/>
    </row>
    <row r="21" spans="1:31" ht="15" customHeight="1" x14ac:dyDescent="0.15">
      <c r="A21" s="1293"/>
      <c r="B21" s="1259" t="s">
        <v>337</v>
      </c>
      <c r="C21" s="1260"/>
      <c r="D21" s="1261"/>
      <c r="E21" s="162" t="s">
        <v>335</v>
      </c>
      <c r="F21" s="1260" t="s">
        <v>324</v>
      </c>
      <c r="G21" s="1260"/>
      <c r="H21" s="1260"/>
      <c r="I21" s="1260"/>
      <c r="J21" s="138" t="s">
        <v>387</v>
      </c>
      <c r="K21" s="162" t="s">
        <v>321</v>
      </c>
      <c r="L21" s="1257" t="s">
        <v>428</v>
      </c>
      <c r="M21" s="1258"/>
      <c r="N21" s="882" t="s">
        <v>696</v>
      </c>
      <c r="O21" s="883"/>
      <c r="P21" s="883"/>
      <c r="Q21" s="370">
        <v>20</v>
      </c>
      <c r="R21" s="345" t="s">
        <v>696</v>
      </c>
      <c r="S21" s="1256"/>
      <c r="T21" s="1257"/>
      <c r="U21" s="1258"/>
      <c r="V21" s="1305"/>
      <c r="W21" s="1306"/>
      <c r="X21" s="1307"/>
      <c r="Y21" s="1256"/>
      <c r="Z21" s="1258"/>
      <c r="AB21" s="828"/>
      <c r="AC21" s="829"/>
      <c r="AD21" s="1299"/>
      <c r="AE21" s="1300"/>
    </row>
    <row r="22" spans="1:31" ht="15" customHeight="1" x14ac:dyDescent="0.15">
      <c r="A22" s="1292" t="s">
        <v>450</v>
      </c>
      <c r="B22" s="1294"/>
      <c r="C22" s="1295"/>
      <c r="D22" s="1296"/>
      <c r="E22" s="140"/>
      <c r="F22" s="1297"/>
      <c r="G22" s="1297"/>
      <c r="H22" s="1297"/>
      <c r="I22" s="1297"/>
      <c r="J22" s="158"/>
      <c r="K22" s="180"/>
      <c r="L22" s="1298"/>
      <c r="M22" s="1282"/>
      <c r="N22" s="1281"/>
      <c r="O22" s="1298"/>
      <c r="P22" s="1298"/>
      <c r="Q22" s="1298"/>
      <c r="R22" s="1282"/>
      <c r="S22" s="877"/>
      <c r="T22" s="881"/>
      <c r="U22" s="878"/>
      <c r="V22" s="1275"/>
      <c r="W22" s="1276"/>
      <c r="X22" s="1277"/>
      <c r="Y22" s="1281"/>
      <c r="Z22" s="1282"/>
      <c r="AB22" s="828" t="s">
        <v>671</v>
      </c>
      <c r="AC22" s="829"/>
      <c r="AD22" s="1284">
        <v>1</v>
      </c>
      <c r="AE22" s="1285"/>
    </row>
    <row r="23" spans="1:31" ht="15" customHeight="1" thickBot="1" x14ac:dyDescent="0.2">
      <c r="A23" s="1293"/>
      <c r="B23" s="1288"/>
      <c r="C23" s="1289"/>
      <c r="D23" s="1290"/>
      <c r="E23" s="162" t="s">
        <v>335</v>
      </c>
      <c r="F23" s="1291"/>
      <c r="G23" s="1291"/>
      <c r="H23" s="1291"/>
      <c r="I23" s="1291"/>
      <c r="J23" s="138" t="s">
        <v>387</v>
      </c>
      <c r="K23" s="162" t="s">
        <v>321</v>
      </c>
      <c r="L23" s="883"/>
      <c r="M23" s="1283"/>
      <c r="N23" s="882" t="s">
        <v>696</v>
      </c>
      <c r="O23" s="883"/>
      <c r="P23" s="883"/>
      <c r="Q23" s="358">
        <v>20</v>
      </c>
      <c r="R23" s="345" t="s">
        <v>696</v>
      </c>
      <c r="S23" s="879"/>
      <c r="T23" s="768"/>
      <c r="U23" s="880"/>
      <c r="V23" s="1278"/>
      <c r="W23" s="1279"/>
      <c r="X23" s="1280"/>
      <c r="Y23" s="882"/>
      <c r="Z23" s="1283"/>
      <c r="AB23" s="869"/>
      <c r="AC23" s="870"/>
      <c r="AD23" s="1286"/>
      <c r="AE23" s="1287"/>
    </row>
    <row r="24" spans="1:31" ht="6" customHeight="1" thickTop="1" thickBot="1" x14ac:dyDescent="0.2">
      <c r="A24" s="330"/>
      <c r="B24" s="330"/>
      <c r="C24" s="330"/>
      <c r="D24" s="330"/>
    </row>
    <row r="25" spans="1:31" ht="6" customHeight="1" thickTop="1" x14ac:dyDescent="0.15">
      <c r="A25" s="331"/>
      <c r="B25" s="331"/>
      <c r="C25" s="331"/>
      <c r="D25" s="331"/>
      <c r="R25" s="898" t="s">
        <v>431</v>
      </c>
      <c r="S25" s="899"/>
      <c r="T25" s="218"/>
      <c r="U25" s="218"/>
      <c r="V25" s="218"/>
      <c r="W25" s="218"/>
      <c r="X25" s="218"/>
      <c r="Y25" s="218"/>
      <c r="Z25" s="218"/>
      <c r="AA25" s="218"/>
      <c r="AB25" s="218"/>
      <c r="AC25" s="218"/>
      <c r="AD25" s="219"/>
    </row>
    <row r="26" spans="1:31" ht="9" customHeight="1" x14ac:dyDescent="0.15">
      <c r="A26" s="784" t="s">
        <v>591</v>
      </c>
      <c r="B26" s="784"/>
      <c r="C26" s="784"/>
      <c r="D26" s="784"/>
      <c r="E26" s="784"/>
      <c r="F26" s="784"/>
      <c r="G26" s="777"/>
      <c r="H26" s="777"/>
      <c r="I26" s="777"/>
      <c r="R26" s="900"/>
      <c r="S26" s="733"/>
      <c r="T26" s="208"/>
      <c r="U26" s="208"/>
      <c r="V26" s="208"/>
      <c r="W26" s="208"/>
      <c r="X26" s="208"/>
      <c r="Y26" s="208"/>
      <c r="Z26" s="208"/>
      <c r="AA26" s="208"/>
      <c r="AB26" s="208"/>
      <c r="AC26" s="208"/>
      <c r="AD26" s="212"/>
    </row>
    <row r="27" spans="1:31" ht="12" customHeight="1" x14ac:dyDescent="0.15">
      <c r="A27" s="784"/>
      <c r="B27" s="784"/>
      <c r="C27" s="784"/>
      <c r="D27" s="784"/>
      <c r="E27" s="784"/>
      <c r="F27" s="784"/>
      <c r="G27" s="135"/>
      <c r="H27" s="135"/>
      <c r="I27" s="135"/>
      <c r="R27" s="897" t="s">
        <v>201</v>
      </c>
      <c r="S27" s="754" t="s">
        <v>462</v>
      </c>
      <c r="T27" s="754"/>
      <c r="U27" s="754"/>
      <c r="V27" s="754"/>
      <c r="W27" s="754"/>
      <c r="X27" s="754"/>
      <c r="Y27" s="754"/>
      <c r="Z27" s="754"/>
      <c r="AA27" s="754"/>
      <c r="AB27" s="754"/>
      <c r="AC27" s="754"/>
      <c r="AD27" s="866"/>
      <c r="AE27" s="208"/>
    </row>
    <row r="28" spans="1:31" ht="3" customHeight="1" x14ac:dyDescent="0.15">
      <c r="A28" s="136"/>
      <c r="B28" s="136"/>
      <c r="C28" s="136"/>
      <c r="D28" s="136"/>
      <c r="F28" s="135"/>
      <c r="G28" s="135"/>
      <c r="H28" s="135"/>
      <c r="I28" s="135"/>
      <c r="R28" s="897"/>
      <c r="S28" s="754"/>
      <c r="T28" s="754"/>
      <c r="U28" s="754"/>
      <c r="V28" s="754"/>
      <c r="W28" s="754"/>
      <c r="X28" s="754"/>
      <c r="Y28" s="754"/>
      <c r="Z28" s="754"/>
      <c r="AA28" s="754"/>
      <c r="AB28" s="754"/>
      <c r="AC28" s="754"/>
      <c r="AD28" s="866"/>
      <c r="AE28" s="208"/>
    </row>
    <row r="29" spans="1:31" ht="15" customHeight="1" x14ac:dyDescent="0.15">
      <c r="A29" s="785" t="s">
        <v>340</v>
      </c>
      <c r="B29" s="785"/>
      <c r="C29" s="785"/>
      <c r="D29" s="785"/>
      <c r="E29" s="785"/>
      <c r="F29" s="785"/>
      <c r="G29" s="785"/>
      <c r="H29" s="785"/>
      <c r="I29" s="785"/>
      <c r="J29" s="785"/>
      <c r="K29" s="785"/>
      <c r="L29" s="785"/>
      <c r="M29" s="785"/>
      <c r="N29" s="141"/>
      <c r="O29" s="142"/>
      <c r="P29" s="4"/>
      <c r="Q29" s="144"/>
      <c r="R29" s="213"/>
      <c r="S29" s="755" t="s">
        <v>656</v>
      </c>
      <c r="T29" s="755"/>
      <c r="U29" s="755"/>
      <c r="V29" s="755"/>
      <c r="W29" s="755"/>
      <c r="X29" s="755"/>
      <c r="Y29" s="755"/>
      <c r="Z29" s="755"/>
      <c r="AA29" s="755"/>
      <c r="AB29" s="755"/>
      <c r="AC29" s="755"/>
      <c r="AD29" s="756"/>
      <c r="AE29" s="208"/>
    </row>
    <row r="30" spans="1:31" ht="15" customHeight="1" x14ac:dyDescent="0.15">
      <c r="A30" s="785" t="s">
        <v>22</v>
      </c>
      <c r="B30" s="785"/>
      <c r="C30" s="785"/>
      <c r="D30" s="785"/>
      <c r="E30" s="785"/>
      <c r="F30" s="785"/>
      <c r="G30" s="785"/>
      <c r="H30" s="785"/>
      <c r="I30" s="785"/>
      <c r="J30" s="785"/>
      <c r="K30" s="785"/>
      <c r="L30" s="785"/>
      <c r="M30" s="207" t="s">
        <v>420</v>
      </c>
      <c r="N30" s="141"/>
      <c r="O30" s="142"/>
      <c r="Q30" s="145"/>
      <c r="R30" s="213" t="s">
        <v>429</v>
      </c>
      <c r="S30" s="754" t="s">
        <v>477</v>
      </c>
      <c r="T30" s="754"/>
      <c r="U30" s="754"/>
      <c r="V30" s="754"/>
      <c r="W30" s="754"/>
      <c r="X30" s="754"/>
      <c r="Y30" s="754"/>
      <c r="Z30" s="754"/>
      <c r="AA30" s="754"/>
      <c r="AB30" s="754"/>
      <c r="AC30" s="754"/>
      <c r="AD30" s="866"/>
      <c r="AE30" s="208"/>
    </row>
    <row r="31" spans="1:31" ht="15" customHeight="1" x14ac:dyDescent="0.15">
      <c r="A31" s="793" t="s">
        <v>439</v>
      </c>
      <c r="B31" s="794"/>
      <c r="C31" s="794"/>
      <c r="D31" s="794"/>
      <c r="E31" s="794"/>
      <c r="F31" s="794"/>
      <c r="G31" s="794"/>
      <c r="H31" s="794"/>
      <c r="I31" s="794"/>
      <c r="J31" s="794"/>
      <c r="K31" s="794"/>
      <c r="L31" s="794"/>
      <c r="M31" s="1273">
        <v>200</v>
      </c>
      <c r="N31" s="140"/>
      <c r="O31" s="139"/>
      <c r="Q31" s="145"/>
      <c r="R31" s="213" t="s">
        <v>427</v>
      </c>
      <c r="S31" s="754" t="s">
        <v>437</v>
      </c>
      <c r="T31" s="754"/>
      <c r="U31" s="754"/>
      <c r="V31" s="754"/>
      <c r="W31" s="754"/>
      <c r="X31" s="754"/>
      <c r="Y31" s="754"/>
      <c r="Z31" s="754"/>
      <c r="AA31" s="754"/>
      <c r="AB31" s="754"/>
      <c r="AC31" s="754"/>
      <c r="AD31" s="866"/>
      <c r="AE31" s="208"/>
    </row>
    <row r="32" spans="1:31" ht="15" customHeight="1" x14ac:dyDescent="0.15">
      <c r="A32" s="888"/>
      <c r="B32" s="889"/>
      <c r="C32" s="889"/>
      <c r="D32" s="889"/>
      <c r="E32" s="889"/>
      <c r="F32" s="889"/>
      <c r="G32" s="889"/>
      <c r="H32" s="889"/>
      <c r="I32" s="889"/>
      <c r="J32" s="889"/>
      <c r="K32" s="889"/>
      <c r="L32" s="889"/>
      <c r="M32" s="1274"/>
      <c r="N32" s="140"/>
      <c r="O32" s="139"/>
      <c r="Q32" s="145"/>
      <c r="R32" s="213"/>
      <c r="S32" s="754" t="s">
        <v>585</v>
      </c>
      <c r="T32" s="754"/>
      <c r="U32" s="754"/>
      <c r="V32" s="754"/>
      <c r="W32" s="754"/>
      <c r="X32" s="754"/>
      <c r="Y32" s="754"/>
      <c r="Z32" s="754"/>
      <c r="AA32" s="754"/>
      <c r="AB32" s="754"/>
      <c r="AC32" s="754"/>
      <c r="AD32" s="866"/>
      <c r="AE32" s="208"/>
    </row>
    <row r="33" spans="1:45" ht="15" customHeight="1" x14ac:dyDescent="0.15">
      <c r="A33" s="793" t="s">
        <v>435</v>
      </c>
      <c r="B33" s="794"/>
      <c r="C33" s="794"/>
      <c r="D33" s="794"/>
      <c r="E33" s="794"/>
      <c r="F33" s="794"/>
      <c r="G33" s="794"/>
      <c r="H33" s="794"/>
      <c r="I33" s="794"/>
      <c r="J33" s="794"/>
      <c r="K33" s="794"/>
      <c r="L33" s="794"/>
      <c r="M33" s="1273">
        <v>90</v>
      </c>
      <c r="N33" s="140"/>
      <c r="O33" s="139"/>
      <c r="Q33" s="145"/>
      <c r="R33" s="213" t="s">
        <v>200</v>
      </c>
      <c r="S33" s="754" t="s">
        <v>594</v>
      </c>
      <c r="T33" s="754"/>
      <c r="U33" s="754"/>
      <c r="V33" s="754"/>
      <c r="W33" s="754"/>
      <c r="X33" s="754"/>
      <c r="Y33" s="754"/>
      <c r="Z33" s="754"/>
      <c r="AA33" s="754"/>
      <c r="AB33" s="754"/>
      <c r="AC33" s="754"/>
      <c r="AD33" s="866"/>
      <c r="AE33" s="208"/>
    </row>
    <row r="34" spans="1:45" ht="15" customHeight="1" x14ac:dyDescent="0.15">
      <c r="A34" s="888" t="s">
        <v>339</v>
      </c>
      <c r="B34" s="889"/>
      <c r="C34" s="889"/>
      <c r="D34" s="889"/>
      <c r="E34" s="889"/>
      <c r="F34" s="889"/>
      <c r="G34" s="889"/>
      <c r="H34" s="889"/>
      <c r="I34" s="889"/>
      <c r="J34" s="889"/>
      <c r="K34" s="889"/>
      <c r="L34" s="889"/>
      <c r="M34" s="1274"/>
      <c r="N34" s="140"/>
      <c r="O34" s="139"/>
      <c r="Q34" s="145"/>
      <c r="R34" s="213"/>
      <c r="S34" s="871" t="s">
        <v>595</v>
      </c>
      <c r="T34" s="871"/>
      <c r="U34" s="871"/>
      <c r="V34" s="871"/>
      <c r="W34" s="871"/>
      <c r="X34" s="871"/>
      <c r="Y34" s="871"/>
      <c r="Z34" s="871"/>
      <c r="AA34" s="871"/>
      <c r="AB34" s="871"/>
      <c r="AC34" s="871"/>
      <c r="AD34" s="872"/>
      <c r="AE34" s="208"/>
      <c r="AG34" s="209"/>
      <c r="AH34" s="754"/>
      <c r="AI34" s="754"/>
      <c r="AJ34" s="754"/>
      <c r="AK34" s="754"/>
      <c r="AL34" s="754"/>
      <c r="AM34" s="754"/>
      <c r="AN34" s="754"/>
      <c r="AO34" s="754"/>
      <c r="AP34" s="754"/>
      <c r="AQ34" s="754"/>
      <c r="AR34" s="754"/>
    </row>
    <row r="35" spans="1:45" ht="15" customHeight="1" x14ac:dyDescent="0.15">
      <c r="A35" s="793" t="s">
        <v>341</v>
      </c>
      <c r="B35" s="794"/>
      <c r="C35" s="794"/>
      <c r="D35" s="794"/>
      <c r="E35" s="794"/>
      <c r="F35" s="794"/>
      <c r="G35" s="794"/>
      <c r="H35" s="794"/>
      <c r="I35" s="794"/>
      <c r="J35" s="794"/>
      <c r="K35" s="794"/>
      <c r="L35" s="794"/>
      <c r="M35" s="1271">
        <v>110</v>
      </c>
      <c r="N35" s="140"/>
      <c r="O35" s="139"/>
      <c r="Q35" s="145"/>
      <c r="R35" s="213" t="s">
        <v>539</v>
      </c>
      <c r="S35" s="754" t="s">
        <v>440</v>
      </c>
      <c r="T35" s="754"/>
      <c r="U35" s="754"/>
      <c r="V35" s="754"/>
      <c r="W35" s="754"/>
      <c r="X35" s="754"/>
      <c r="Y35" s="754"/>
      <c r="Z35" s="754"/>
      <c r="AA35" s="754"/>
      <c r="AB35" s="754"/>
      <c r="AC35" s="754"/>
      <c r="AD35" s="866"/>
      <c r="AE35" s="208"/>
      <c r="AG35" s="209"/>
      <c r="AH35" s="754"/>
      <c r="AI35" s="754"/>
      <c r="AJ35" s="754"/>
      <c r="AK35" s="754"/>
      <c r="AL35" s="754"/>
      <c r="AM35" s="754"/>
      <c r="AN35" s="754"/>
      <c r="AO35" s="754"/>
      <c r="AP35" s="754"/>
      <c r="AQ35" s="754"/>
      <c r="AR35" s="754"/>
    </row>
    <row r="36" spans="1:45" ht="15" customHeight="1" x14ac:dyDescent="0.15">
      <c r="A36" s="888"/>
      <c r="B36" s="889"/>
      <c r="C36" s="889"/>
      <c r="D36" s="889"/>
      <c r="E36" s="889"/>
      <c r="F36" s="889"/>
      <c r="G36" s="889"/>
      <c r="H36" s="889"/>
      <c r="I36" s="889"/>
      <c r="J36" s="889"/>
      <c r="K36" s="889"/>
      <c r="L36" s="889"/>
      <c r="M36" s="1272"/>
      <c r="N36" s="140"/>
      <c r="O36" s="139"/>
      <c r="Q36" s="145"/>
      <c r="R36" s="213"/>
      <c r="S36" s="754" t="s">
        <v>588</v>
      </c>
      <c r="T36" s="754"/>
      <c r="U36" s="754"/>
      <c r="V36" s="754"/>
      <c r="W36" s="754"/>
      <c r="X36" s="754"/>
      <c r="Y36" s="754"/>
      <c r="Z36" s="754"/>
      <c r="AA36" s="754"/>
      <c r="AB36" s="754"/>
      <c r="AC36" s="754"/>
      <c r="AD36" s="866"/>
      <c r="AE36" s="208"/>
      <c r="AG36" s="209"/>
      <c r="AH36" s="754"/>
      <c r="AI36" s="754"/>
      <c r="AJ36" s="754"/>
      <c r="AK36" s="754"/>
      <c r="AL36" s="754"/>
      <c r="AM36" s="754"/>
      <c r="AN36" s="754"/>
      <c r="AO36" s="754"/>
      <c r="AP36" s="754"/>
      <c r="AQ36" s="754"/>
      <c r="AR36" s="754"/>
    </row>
    <row r="37" spans="1:45" ht="15" customHeight="1" x14ac:dyDescent="0.15">
      <c r="R37" s="213" t="s">
        <v>540</v>
      </c>
      <c r="S37" s="754" t="s">
        <v>541</v>
      </c>
      <c r="T37" s="754"/>
      <c r="U37" s="754"/>
      <c r="V37" s="754"/>
      <c r="W37" s="754"/>
      <c r="X37" s="754"/>
      <c r="Y37" s="754"/>
      <c r="Z37" s="754"/>
      <c r="AA37" s="754"/>
      <c r="AB37" s="754"/>
      <c r="AC37" s="754"/>
      <c r="AD37" s="866"/>
      <c r="AE37" s="208"/>
      <c r="AS37" s="221"/>
    </row>
    <row r="38" spans="1:45" ht="15" customHeight="1" thickBot="1" x14ac:dyDescent="0.2">
      <c r="A38" s="1269" t="s">
        <v>471</v>
      </c>
      <c r="B38" s="1269"/>
      <c r="C38" s="1269"/>
      <c r="D38" s="1269"/>
      <c r="E38" s="1269"/>
      <c r="F38" s="1269"/>
      <c r="G38" s="960" t="s">
        <v>421</v>
      </c>
      <c r="H38" s="960"/>
      <c r="I38" s="960"/>
      <c r="R38" s="285"/>
      <c r="S38" s="779" t="s">
        <v>542</v>
      </c>
      <c r="T38" s="779"/>
      <c r="U38" s="779"/>
      <c r="V38" s="779"/>
      <c r="W38" s="779"/>
      <c r="X38" s="779"/>
      <c r="Y38" s="779"/>
      <c r="Z38" s="779"/>
      <c r="AA38" s="779"/>
      <c r="AB38" s="779"/>
      <c r="AC38" s="779"/>
      <c r="AD38" s="780"/>
      <c r="AE38" s="208"/>
    </row>
    <row r="39" spans="1:45" ht="6" customHeight="1" thickTop="1" x14ac:dyDescent="0.15">
      <c r="A39" s="1269"/>
      <c r="B39" s="1269"/>
      <c r="C39" s="1269"/>
      <c r="D39" s="1269"/>
      <c r="E39" s="1269"/>
      <c r="F39" s="1269"/>
      <c r="G39" s="960"/>
      <c r="H39" s="960"/>
      <c r="I39" s="960"/>
      <c r="R39" s="286"/>
      <c r="S39" s="781"/>
      <c r="T39" s="781"/>
      <c r="U39" s="781"/>
      <c r="V39" s="781"/>
      <c r="W39" s="781"/>
      <c r="X39" s="781"/>
      <c r="Y39" s="781"/>
      <c r="Z39" s="781"/>
      <c r="AA39" s="781"/>
      <c r="AB39" s="781"/>
      <c r="AC39" s="781"/>
      <c r="AD39" s="781"/>
      <c r="AE39" s="208"/>
    </row>
    <row r="40" spans="1:45" ht="3" customHeight="1" x14ac:dyDescent="0.15">
      <c r="A40" s="137"/>
      <c r="B40" s="137"/>
      <c r="C40" s="137"/>
      <c r="D40" s="137"/>
      <c r="E40" s="137"/>
      <c r="F40" s="137"/>
      <c r="G40" s="137"/>
      <c r="R40" s="208"/>
      <c r="S40" s="754"/>
      <c r="T40" s="754"/>
      <c r="U40" s="754"/>
      <c r="V40" s="754"/>
      <c r="W40" s="754"/>
      <c r="X40" s="754"/>
      <c r="Y40" s="754"/>
      <c r="Z40" s="754"/>
      <c r="AA40" s="754"/>
      <c r="AB40" s="754"/>
      <c r="AC40" s="754"/>
      <c r="AD40" s="754"/>
      <c r="AE40" s="223"/>
    </row>
    <row r="41" spans="1:45" ht="6" customHeight="1" x14ac:dyDescent="0.15">
      <c r="A41" s="793" t="s">
        <v>476</v>
      </c>
      <c r="B41" s="794"/>
      <c r="C41" s="794"/>
      <c r="D41" s="794"/>
      <c r="E41" s="794"/>
      <c r="F41" s="794"/>
      <c r="G41" s="794"/>
      <c r="H41" s="164"/>
      <c r="I41" s="164"/>
      <c r="J41" s="164"/>
      <c r="K41" s="164"/>
      <c r="L41" s="164"/>
      <c r="M41" s="164"/>
      <c r="N41" s="164"/>
      <c r="O41" s="164"/>
      <c r="P41" s="165"/>
      <c r="R41" s="208"/>
      <c r="S41" s="754"/>
      <c r="T41" s="754"/>
      <c r="U41" s="754"/>
      <c r="V41" s="754"/>
      <c r="W41" s="754"/>
      <c r="X41" s="754"/>
      <c r="Y41" s="754"/>
      <c r="Z41" s="754"/>
      <c r="AA41" s="754"/>
      <c r="AB41" s="754"/>
      <c r="AC41" s="754"/>
      <c r="AD41" s="754"/>
      <c r="AE41" s="223"/>
    </row>
    <row r="42" spans="1:45" ht="9" customHeight="1" x14ac:dyDescent="0.15">
      <c r="A42" s="1270"/>
      <c r="B42" s="972"/>
      <c r="C42" s="972"/>
      <c r="D42" s="972"/>
      <c r="E42" s="972"/>
      <c r="F42" s="972"/>
      <c r="G42" s="972"/>
      <c r="H42" s="131"/>
      <c r="I42" s="131"/>
      <c r="J42" s="131"/>
      <c r="K42" s="131"/>
      <c r="L42" s="131"/>
      <c r="M42" s="131"/>
      <c r="N42" s="131"/>
      <c r="O42" s="131"/>
      <c r="P42" s="206"/>
      <c r="R42" s="222"/>
      <c r="S42" s="223"/>
      <c r="T42" s="223"/>
      <c r="U42" s="223"/>
      <c r="V42" s="223"/>
      <c r="W42" s="223"/>
      <c r="X42" s="223"/>
      <c r="Y42" s="223"/>
      <c r="Z42" s="223"/>
      <c r="AA42" s="223"/>
      <c r="AB42" s="223"/>
      <c r="AC42" s="223"/>
      <c r="AD42" s="223"/>
      <c r="AE42" s="223"/>
    </row>
    <row r="43" spans="1:45" ht="15" customHeight="1" x14ac:dyDescent="0.15">
      <c r="A43" s="205"/>
      <c r="B43" s="131"/>
      <c r="C43" s="1267" t="s">
        <v>342</v>
      </c>
      <c r="D43" s="1267"/>
      <c r="E43" s="5" t="s">
        <v>338</v>
      </c>
      <c r="F43" s="1265" t="s">
        <v>358</v>
      </c>
      <c r="G43" s="1265"/>
      <c r="H43" s="1265"/>
      <c r="I43" s="1265"/>
      <c r="J43" s="131"/>
      <c r="K43" s="131"/>
      <c r="L43" s="131"/>
      <c r="M43" s="131"/>
      <c r="N43" s="131"/>
      <c r="O43" s="131"/>
      <c r="P43" s="206"/>
      <c r="R43" s="222"/>
      <c r="S43" s="778"/>
      <c r="T43" s="778"/>
      <c r="U43" s="778"/>
      <c r="V43" s="778"/>
      <c r="W43" s="778"/>
      <c r="X43" s="778"/>
      <c r="Y43" s="778"/>
      <c r="Z43" s="778"/>
      <c r="AA43" s="778"/>
      <c r="AB43" s="778"/>
      <c r="AC43" s="778"/>
      <c r="AD43" s="778"/>
      <c r="AE43" s="778"/>
    </row>
    <row r="44" spans="1:45" ht="15" customHeight="1" x14ac:dyDescent="0.15">
      <c r="A44" s="371"/>
      <c r="D44" s="132" t="s">
        <v>699</v>
      </c>
      <c r="E44" s="5" t="s">
        <v>338</v>
      </c>
      <c r="F44" s="1265" t="s">
        <v>346</v>
      </c>
      <c r="G44" s="1265"/>
      <c r="H44" s="1265"/>
      <c r="I44" s="1265"/>
      <c r="J44" s="1265"/>
      <c r="K44" s="1265"/>
      <c r="L44" s="1265"/>
      <c r="M44" s="1265"/>
      <c r="N44" s="1265"/>
      <c r="O44" s="1265"/>
      <c r="P44" s="372"/>
    </row>
    <row r="45" spans="1:45" ht="15" customHeight="1" x14ac:dyDescent="0.15">
      <c r="A45" s="371"/>
      <c r="D45" s="132" t="s">
        <v>343</v>
      </c>
      <c r="E45" s="5" t="s">
        <v>338</v>
      </c>
      <c r="F45" s="1265" t="s">
        <v>700</v>
      </c>
      <c r="G45" s="1265"/>
      <c r="H45" s="131" t="s">
        <v>335</v>
      </c>
      <c r="I45" s="1268" t="s">
        <v>344</v>
      </c>
      <c r="J45" s="1268"/>
      <c r="K45" s="1268"/>
      <c r="L45" s="131" t="s">
        <v>321</v>
      </c>
      <c r="M45" s="1268" t="s">
        <v>345</v>
      </c>
      <c r="N45" s="1268"/>
      <c r="O45" s="1268"/>
      <c r="P45" s="372" t="s">
        <v>419</v>
      </c>
      <c r="R45" s="209"/>
      <c r="S45" s="733"/>
      <c r="T45" s="733"/>
      <c r="U45" s="733"/>
      <c r="V45" s="733"/>
      <c r="W45" s="733"/>
      <c r="X45" s="733"/>
      <c r="Y45" s="733"/>
      <c r="Z45" s="733"/>
      <c r="AA45" s="733"/>
      <c r="AB45" s="733"/>
      <c r="AC45" s="733"/>
      <c r="AD45" s="733"/>
      <c r="AE45" s="733"/>
    </row>
    <row r="46" spans="1:45" ht="15" customHeight="1" x14ac:dyDescent="0.15">
      <c r="A46" s="371"/>
      <c r="D46" s="132" t="s">
        <v>348</v>
      </c>
      <c r="E46" s="5" t="s">
        <v>338</v>
      </c>
      <c r="F46" s="1265" t="s">
        <v>349</v>
      </c>
      <c r="G46" s="1265"/>
      <c r="H46" s="1265"/>
      <c r="I46" s="1265"/>
      <c r="P46" s="372"/>
      <c r="R46" s="209"/>
      <c r="S46" s="733"/>
      <c r="T46" s="733"/>
      <c r="U46" s="733"/>
      <c r="V46" s="733"/>
      <c r="W46" s="733"/>
      <c r="X46" s="733"/>
      <c r="Y46" s="733"/>
      <c r="Z46" s="733"/>
      <c r="AA46" s="733"/>
      <c r="AB46" s="733"/>
      <c r="AC46" s="733"/>
      <c r="AD46" s="733"/>
      <c r="AE46" s="733"/>
    </row>
    <row r="47" spans="1:45" ht="15" customHeight="1" x14ac:dyDescent="0.15">
      <c r="A47" s="373"/>
      <c r="B47" s="374"/>
      <c r="C47" s="374"/>
      <c r="D47" s="143" t="s">
        <v>350</v>
      </c>
      <c r="E47" s="374" t="s">
        <v>338</v>
      </c>
      <c r="F47" s="1266" t="s">
        <v>351</v>
      </c>
      <c r="G47" s="1266"/>
      <c r="H47" s="1266"/>
      <c r="I47" s="1266"/>
      <c r="J47" s="374"/>
      <c r="K47" s="374"/>
      <c r="L47" s="374"/>
      <c r="M47" s="374"/>
      <c r="N47" s="374"/>
      <c r="O47" s="374"/>
      <c r="P47" s="204"/>
      <c r="R47" s="209"/>
      <c r="S47" s="733"/>
      <c r="T47" s="733"/>
      <c r="U47" s="733"/>
      <c r="V47" s="733"/>
      <c r="W47" s="733"/>
      <c r="X47" s="733"/>
      <c r="Y47" s="733"/>
      <c r="Z47" s="733"/>
      <c r="AA47" s="733"/>
      <c r="AB47" s="733"/>
      <c r="AC47" s="733"/>
      <c r="AD47" s="733"/>
      <c r="AE47" s="733"/>
    </row>
    <row r="48" spans="1:45" ht="15" customHeight="1" x14ac:dyDescent="0.15"/>
    <row r="49" spans="1:27" ht="15" customHeight="1" x14ac:dyDescent="0.15">
      <c r="A49" s="877" t="s">
        <v>475</v>
      </c>
      <c r="B49" s="881"/>
      <c r="C49" s="878"/>
      <c r="D49" s="877" t="s">
        <v>319</v>
      </c>
      <c r="E49" s="881"/>
      <c r="F49" s="878"/>
      <c r="G49" s="877" t="s">
        <v>485</v>
      </c>
      <c r="H49" s="881"/>
      <c r="I49" s="881"/>
      <c r="J49" s="881"/>
      <c r="K49" s="881"/>
      <c r="L49" s="878"/>
      <c r="M49" s="877" t="s">
        <v>486</v>
      </c>
      <c r="N49" s="881"/>
      <c r="O49" s="881"/>
      <c r="P49" s="881"/>
      <c r="Q49" s="881"/>
      <c r="R49" s="881"/>
      <c r="S49" s="881"/>
      <c r="T49" s="881"/>
      <c r="U49" s="878"/>
      <c r="V49" s="877" t="s">
        <v>488</v>
      </c>
      <c r="W49" s="881"/>
      <c r="X49" s="881"/>
      <c r="Y49" s="881"/>
      <c r="Z49" s="881"/>
      <c r="AA49" s="878"/>
    </row>
    <row r="50" spans="1:27" ht="15" customHeight="1" x14ac:dyDescent="0.15">
      <c r="A50" s="879"/>
      <c r="B50" s="768"/>
      <c r="C50" s="880"/>
      <c r="D50" s="879"/>
      <c r="E50" s="768"/>
      <c r="F50" s="880"/>
      <c r="G50" s="879"/>
      <c r="H50" s="768"/>
      <c r="I50" s="768"/>
      <c r="J50" s="768"/>
      <c r="K50" s="768"/>
      <c r="L50" s="880"/>
      <c r="M50" s="879"/>
      <c r="N50" s="768"/>
      <c r="O50" s="768"/>
      <c r="P50" s="768"/>
      <c r="Q50" s="768"/>
      <c r="R50" s="768"/>
      <c r="S50" s="768"/>
      <c r="T50" s="768"/>
      <c r="U50" s="880"/>
      <c r="V50" s="879"/>
      <c r="W50" s="768"/>
      <c r="X50" s="768"/>
      <c r="Y50" s="768"/>
      <c r="Z50" s="768"/>
      <c r="AA50" s="880"/>
    </row>
    <row r="51" spans="1:27" ht="15" customHeight="1" x14ac:dyDescent="0.15">
      <c r="A51" s="1241" t="s">
        <v>65</v>
      </c>
      <c r="B51" s="1243" t="s">
        <v>484</v>
      </c>
      <c r="C51" s="1244"/>
      <c r="D51" s="1247"/>
      <c r="E51" s="1248"/>
      <c r="F51" s="1249"/>
      <c r="G51" s="1250" t="s">
        <v>482</v>
      </c>
      <c r="H51" s="1251"/>
      <c r="I51" s="1251"/>
      <c r="J51" s="1251"/>
      <c r="K51" s="1251"/>
      <c r="L51" s="1252"/>
      <c r="M51" s="1253" t="s">
        <v>481</v>
      </c>
      <c r="N51" s="1254"/>
      <c r="O51" s="1254"/>
      <c r="P51" s="1254"/>
      <c r="Q51" s="1254"/>
      <c r="R51" s="1254"/>
      <c r="S51" s="1254"/>
      <c r="T51" s="1254"/>
      <c r="U51" s="1255"/>
      <c r="V51" s="343"/>
      <c r="W51" s="1251" t="s">
        <v>480</v>
      </c>
      <c r="X51" s="1251"/>
      <c r="Y51" s="1251"/>
      <c r="Z51" s="1251"/>
      <c r="AA51" s="1252"/>
    </row>
    <row r="52" spans="1:27" ht="15" customHeight="1" x14ac:dyDescent="0.15">
      <c r="A52" s="1242"/>
      <c r="B52" s="1245"/>
      <c r="C52" s="1246"/>
      <c r="D52" s="1256" t="s">
        <v>322</v>
      </c>
      <c r="E52" s="1257"/>
      <c r="F52" s="1258"/>
      <c r="G52" s="1259" t="s">
        <v>483</v>
      </c>
      <c r="H52" s="1260"/>
      <c r="I52" s="1260"/>
      <c r="J52" s="1260"/>
      <c r="K52" s="1260"/>
      <c r="L52" s="1261"/>
      <c r="M52" s="1262" t="s">
        <v>552</v>
      </c>
      <c r="N52" s="1263"/>
      <c r="O52" s="1263"/>
      <c r="P52" s="1263"/>
      <c r="Q52" s="1263"/>
      <c r="R52" s="1263"/>
      <c r="S52" s="1263"/>
      <c r="T52" s="1263"/>
      <c r="U52" s="1264"/>
      <c r="V52" s="162" t="s">
        <v>321</v>
      </c>
      <c r="W52" s="1260" t="s">
        <v>480</v>
      </c>
      <c r="X52" s="1260"/>
      <c r="Y52" s="1260"/>
      <c r="Z52" s="1260"/>
      <c r="AA52" s="1261"/>
    </row>
    <row r="53" spans="1:27" ht="15" customHeight="1" x14ac:dyDescent="0.15"/>
    <row r="54" spans="1:27" ht="15" customHeight="1" x14ac:dyDescent="0.15"/>
  </sheetData>
  <mergeCells count="167">
    <mergeCell ref="AA1:AE1"/>
    <mergeCell ref="A2:AE2"/>
    <mergeCell ref="U3:W3"/>
    <mergeCell ref="Y3:AE3"/>
    <mergeCell ref="U4:W4"/>
    <mergeCell ref="Y4:AE4"/>
    <mergeCell ref="A5:F5"/>
    <mergeCell ref="G5:L5"/>
    <mergeCell ref="N5:P5"/>
    <mergeCell ref="Q5:AE5"/>
    <mergeCell ref="A7:A8"/>
    <mergeCell ref="B7:D8"/>
    <mergeCell ref="F7:I7"/>
    <mergeCell ref="K7:M8"/>
    <mergeCell ref="N7:R8"/>
    <mergeCell ref="V7:Y7"/>
    <mergeCell ref="AC7:AE8"/>
    <mergeCell ref="F8:I8"/>
    <mergeCell ref="S8:U8"/>
    <mergeCell ref="V8:Y8"/>
    <mergeCell ref="Z8:AB8"/>
    <mergeCell ref="A9:A10"/>
    <mergeCell ref="B9:D9"/>
    <mergeCell ref="F9:I9"/>
    <mergeCell ref="L9:M9"/>
    <mergeCell ref="N9:R9"/>
    <mergeCell ref="Z10:AB10"/>
    <mergeCell ref="AC10:AE10"/>
    <mergeCell ref="A11:D11"/>
    <mergeCell ref="A12:F12"/>
    <mergeCell ref="G12:L12"/>
    <mergeCell ref="S12:U12"/>
    <mergeCell ref="S9:U9"/>
    <mergeCell ref="V9:Y9"/>
    <mergeCell ref="Z9:AB9"/>
    <mergeCell ref="AC9:AE9"/>
    <mergeCell ref="B10:D10"/>
    <mergeCell ref="F10:I10"/>
    <mergeCell ref="L10:M10"/>
    <mergeCell ref="N10:P10"/>
    <mergeCell ref="S10:U10"/>
    <mergeCell ref="V10:Y10"/>
    <mergeCell ref="V14:X15"/>
    <mergeCell ref="Y14:Z15"/>
    <mergeCell ref="AB14:AC15"/>
    <mergeCell ref="AD14:AE15"/>
    <mergeCell ref="F15:I15"/>
    <mergeCell ref="A16:A17"/>
    <mergeCell ref="B16:D16"/>
    <mergeCell ref="F16:I16"/>
    <mergeCell ref="L16:M16"/>
    <mergeCell ref="N16:R16"/>
    <mergeCell ref="A14:A15"/>
    <mergeCell ref="B14:D15"/>
    <mergeCell ref="F14:I14"/>
    <mergeCell ref="K14:M15"/>
    <mergeCell ref="N14:R15"/>
    <mergeCell ref="S14:U15"/>
    <mergeCell ref="S16:U17"/>
    <mergeCell ref="V16:X17"/>
    <mergeCell ref="Y16:Z17"/>
    <mergeCell ref="AB16:AC17"/>
    <mergeCell ref="AD16:AE17"/>
    <mergeCell ref="B17:D17"/>
    <mergeCell ref="F17:I17"/>
    <mergeCell ref="L17:M17"/>
    <mergeCell ref="N17:P17"/>
    <mergeCell ref="V18:X19"/>
    <mergeCell ref="Y18:Z19"/>
    <mergeCell ref="AB18:AC19"/>
    <mergeCell ref="AD18:AE19"/>
    <mergeCell ref="B19:D19"/>
    <mergeCell ref="F19:I19"/>
    <mergeCell ref="L19:M19"/>
    <mergeCell ref="N19:P19"/>
    <mergeCell ref="A18:A19"/>
    <mergeCell ref="B18:D18"/>
    <mergeCell ref="F18:I18"/>
    <mergeCell ref="L18:M18"/>
    <mergeCell ref="N18:R18"/>
    <mergeCell ref="S18:U19"/>
    <mergeCell ref="V20:X21"/>
    <mergeCell ref="Y20:Z21"/>
    <mergeCell ref="AB20:AC21"/>
    <mergeCell ref="AD20:AE21"/>
    <mergeCell ref="B21:D21"/>
    <mergeCell ref="F21:I21"/>
    <mergeCell ref="L21:M21"/>
    <mergeCell ref="N21:P21"/>
    <mergeCell ref="A20:A21"/>
    <mergeCell ref="B20:D20"/>
    <mergeCell ref="F20:I20"/>
    <mergeCell ref="L20:M20"/>
    <mergeCell ref="N20:R20"/>
    <mergeCell ref="S20:U21"/>
    <mergeCell ref="V22:X23"/>
    <mergeCell ref="Y22:Z23"/>
    <mergeCell ref="AB22:AC23"/>
    <mergeCell ref="AD22:AE23"/>
    <mergeCell ref="B23:D23"/>
    <mergeCell ref="F23:I23"/>
    <mergeCell ref="L23:M23"/>
    <mergeCell ref="N23:P23"/>
    <mergeCell ref="A22:A23"/>
    <mergeCell ref="B22:D22"/>
    <mergeCell ref="F22:I22"/>
    <mergeCell ref="L22:M22"/>
    <mergeCell ref="N22:R22"/>
    <mergeCell ref="S22:U23"/>
    <mergeCell ref="A30:L30"/>
    <mergeCell ref="S30:AD30"/>
    <mergeCell ref="A31:L32"/>
    <mergeCell ref="M31:M32"/>
    <mergeCell ref="S31:AD31"/>
    <mergeCell ref="S32:AD32"/>
    <mergeCell ref="R25:S26"/>
    <mergeCell ref="A26:F27"/>
    <mergeCell ref="G26:I26"/>
    <mergeCell ref="R27:R28"/>
    <mergeCell ref="S27:AD28"/>
    <mergeCell ref="A29:M29"/>
    <mergeCell ref="S29:AD29"/>
    <mergeCell ref="A35:L36"/>
    <mergeCell ref="M35:M36"/>
    <mergeCell ref="S35:AD35"/>
    <mergeCell ref="AH35:AR35"/>
    <mergeCell ref="S36:AD36"/>
    <mergeCell ref="AH36:AR36"/>
    <mergeCell ref="A33:L33"/>
    <mergeCell ref="M33:M34"/>
    <mergeCell ref="S33:AD33"/>
    <mergeCell ref="A34:L34"/>
    <mergeCell ref="S34:AD34"/>
    <mergeCell ref="AH34:AR34"/>
    <mergeCell ref="C43:D43"/>
    <mergeCell ref="F43:I43"/>
    <mergeCell ref="S43:AE43"/>
    <mergeCell ref="F44:O44"/>
    <mergeCell ref="F45:G45"/>
    <mergeCell ref="I45:K45"/>
    <mergeCell ref="M45:O45"/>
    <mergeCell ref="S45:AE45"/>
    <mergeCell ref="S37:AD37"/>
    <mergeCell ref="A38:F39"/>
    <mergeCell ref="G38:I39"/>
    <mergeCell ref="S38:AD38"/>
    <mergeCell ref="S39:AD41"/>
    <mergeCell ref="A41:G42"/>
    <mergeCell ref="F46:I46"/>
    <mergeCell ref="S46:AE46"/>
    <mergeCell ref="F47:I47"/>
    <mergeCell ref="S47:AE47"/>
    <mergeCell ref="A49:C50"/>
    <mergeCell ref="D49:F50"/>
    <mergeCell ref="G49:L50"/>
    <mergeCell ref="M49:U50"/>
    <mergeCell ref="V49:AA50"/>
    <mergeCell ref="A51:A52"/>
    <mergeCell ref="B51:C52"/>
    <mergeCell ref="D51:F51"/>
    <mergeCell ref="G51:L51"/>
    <mergeCell ref="M51:U51"/>
    <mergeCell ref="W51:AA51"/>
    <mergeCell ref="D52:F52"/>
    <mergeCell ref="G52:L52"/>
    <mergeCell ref="M52:U52"/>
    <mergeCell ref="W52:AA52"/>
  </mergeCells>
  <phoneticPr fontId="2"/>
  <conditionalFormatting sqref="A43:B43">
    <cfRule type="expression" dxfId="127" priority="8">
      <formula>$A$43=""</formula>
    </cfRule>
  </conditionalFormatting>
  <conditionalFormatting sqref="A38:P40 A41 H41:P42 A43:C43 E43:P43 A44:P47">
    <cfRule type="expression" dxfId="126" priority="7">
      <formula>$A$38=""</formula>
    </cfRule>
  </conditionalFormatting>
  <conditionalFormatting sqref="A49:AA52">
    <cfRule type="expression" dxfId="125" priority="6">
      <formula>$A$38=""</formula>
    </cfRule>
  </conditionalFormatting>
  <conditionalFormatting sqref="D51:U52 W51:AA52">
    <cfRule type="expression" dxfId="124" priority="297">
      <formula>$B$51=#REF!</formula>
    </cfRule>
  </conditionalFormatting>
  <conditionalFormatting sqref="L20:M21">
    <cfRule type="expression" dxfId="123" priority="2">
      <formula>$A$18=#REF!</formula>
    </cfRule>
  </conditionalFormatting>
  <conditionalFormatting sqref="M35:M36">
    <cfRule type="expression" dxfId="122" priority="15">
      <formula>$M$31=""</formula>
    </cfRule>
  </conditionalFormatting>
  <conditionalFormatting sqref="N9:R9 B9:D10 F9:F10 L9:M10 S9:AE10">
    <cfRule type="expression" dxfId="121" priority="293">
      <formula>$A$9=#REF!</formula>
    </cfRule>
  </conditionalFormatting>
  <conditionalFormatting sqref="N18:R18 Y18 B18:D19 F18:F19 L18:M19 S18:U19">
    <cfRule type="expression" dxfId="120" priority="279">
      <formula>$A$18=#REF!</formula>
    </cfRule>
  </conditionalFormatting>
  <conditionalFormatting sqref="N20:R20 Y20 B20:D21 F20:F21 S20:U21">
    <cfRule type="expression" dxfId="119" priority="286">
      <formula>$A$20=#REF!</formula>
    </cfRule>
  </conditionalFormatting>
  <conditionalFormatting sqref="N16:S16 V16 Y16 B16:D17 F16:F17 L16:M17">
    <cfRule type="expression" dxfId="118" priority="273">
      <formula>$A$16=#REF!</formula>
    </cfRule>
  </conditionalFormatting>
  <conditionalFormatting sqref="N22:S22 V22 Y22 B22:D23 F22:F23 L22:M23">
    <cfRule type="expression" dxfId="117" priority="267">
      <formula>$A$22=#REF!</formula>
    </cfRule>
  </conditionalFormatting>
  <conditionalFormatting sqref="Q10 Q19 Q21 Q23">
    <cfRule type="expression" dxfId="116" priority="16" stopIfTrue="1">
      <formula>$N10=""</formula>
    </cfRule>
  </conditionalFormatting>
  <conditionalFormatting sqref="Q10">
    <cfRule type="expression" dxfId="115" priority="14">
      <formula>$N10=""</formula>
    </cfRule>
  </conditionalFormatting>
  <conditionalFormatting sqref="Q17">
    <cfRule type="expression" dxfId="114" priority="12">
      <formula>$N17=""</formula>
    </cfRule>
    <cfRule type="expression" dxfId="113" priority="13" stopIfTrue="1">
      <formula>$N17=""</formula>
    </cfRule>
  </conditionalFormatting>
  <conditionalFormatting sqref="Q19">
    <cfRule type="expression" dxfId="112" priority="11">
      <formula>$N19=""</formula>
    </cfRule>
  </conditionalFormatting>
  <conditionalFormatting sqref="Q21">
    <cfRule type="expression" dxfId="111" priority="10">
      <formula>$N21=""</formula>
    </cfRule>
  </conditionalFormatting>
  <conditionalFormatting sqref="Q23">
    <cfRule type="expression" dxfId="110" priority="9">
      <formula>$N23=""</formula>
    </cfRule>
  </conditionalFormatting>
  <conditionalFormatting sqref="V18 V20">
    <cfRule type="expression" dxfId="109" priority="1">
      <formula>$A$16=#REF!</formula>
    </cfRule>
  </conditionalFormatting>
  <pageMargins left="0.7" right="0.7" top="0.75" bottom="0.75" header="0.3" footer="0.3"/>
  <pageSetup paperSize="9" scale="74"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1B3AC-1F2A-49F2-AE55-8A3C08E59A91}">
  <sheetPr>
    <tabColor rgb="FF00FFFF"/>
    <pageSetUpPr fitToPage="1"/>
  </sheetPr>
  <dimension ref="A1:AP66"/>
  <sheetViews>
    <sheetView view="pageBreakPreview" zoomScale="70" zoomScaleNormal="100" zoomScaleSheetLayoutView="70" workbookViewId="0">
      <selection activeCell="AT22" sqref="AT22"/>
    </sheetView>
  </sheetViews>
  <sheetFormatPr defaultColWidth="9" defaultRowHeight="13.5" x14ac:dyDescent="0.15"/>
  <cols>
    <col min="1" max="1" width="5.125" style="5" customWidth="1"/>
    <col min="2" max="2" width="2.25" style="5" customWidth="1"/>
    <col min="3" max="3" width="12.625" style="5" customWidth="1"/>
    <col min="4" max="4" width="2.125" style="5" customWidth="1"/>
    <col min="5" max="6" width="5.125" style="5" customWidth="1"/>
    <col min="7" max="7" width="6.625" style="5" customWidth="1"/>
    <col min="8" max="10" width="2.125" style="5" customWidth="1"/>
    <col min="11" max="11" width="6.625" style="5" customWidth="1"/>
    <col min="12" max="12" width="2.125" style="5" customWidth="1"/>
    <col min="13" max="13" width="8.125" style="5" customWidth="1"/>
    <col min="14" max="15" width="3.625" style="5" customWidth="1"/>
    <col min="16" max="16" width="2.125" style="5" customWidth="1"/>
    <col min="17" max="17" width="5.125" style="5" customWidth="1"/>
    <col min="18" max="18" width="3.625" style="5" customWidth="1"/>
    <col min="19" max="19" width="6.625" style="5" customWidth="1"/>
    <col min="20" max="20" width="2.125" style="5" customWidth="1"/>
    <col min="21" max="21" width="3.625" style="5" customWidth="1"/>
    <col min="22" max="22" width="2.125" style="5" customWidth="1"/>
    <col min="23" max="24" width="5.125" style="5" customWidth="1"/>
    <col min="25" max="25" width="3.625" style="5" customWidth="1"/>
    <col min="26" max="26" width="6.625" style="5" customWidth="1"/>
    <col min="27" max="28" width="3.625" style="5" customWidth="1"/>
    <col min="29" max="29" width="6.625" style="5" customWidth="1"/>
    <col min="30" max="35" width="3.625" style="5" customWidth="1"/>
    <col min="36" max="37" width="6.625" style="5" customWidth="1"/>
    <col min="38" max="38" width="3.625" style="5" customWidth="1"/>
    <col min="39" max="39" width="6.625" style="5" customWidth="1"/>
    <col min="40" max="42" width="3.625" style="5" customWidth="1"/>
    <col min="43" max="43" width="5.625" style="5" customWidth="1"/>
    <col min="44" max="16384" width="9" style="5"/>
  </cols>
  <sheetData>
    <row r="1" spans="1:42" ht="15" customHeight="1" x14ac:dyDescent="0.15">
      <c r="AH1" s="224"/>
      <c r="AI1" s="224"/>
      <c r="AJ1" s="1050" t="s">
        <v>465</v>
      </c>
      <c r="AK1" s="1050"/>
      <c r="AL1" s="1050"/>
      <c r="AM1" s="1050"/>
      <c r="AN1" s="1050"/>
      <c r="AO1" s="1050"/>
      <c r="AP1" s="1050"/>
    </row>
    <row r="2" spans="1:42" ht="21" customHeight="1" x14ac:dyDescent="0.15">
      <c r="A2" s="917" t="s">
        <v>352</v>
      </c>
      <c r="B2" s="917"/>
      <c r="C2" s="917"/>
      <c r="D2" s="917"/>
      <c r="E2" s="917"/>
      <c r="F2" s="917"/>
      <c r="G2" s="917"/>
      <c r="H2" s="917"/>
      <c r="I2" s="917"/>
      <c r="J2" s="917"/>
      <c r="K2" s="917"/>
      <c r="L2" s="917"/>
      <c r="M2" s="917"/>
      <c r="N2" s="917"/>
      <c r="O2" s="917"/>
      <c r="P2" s="917"/>
      <c r="Q2" s="917"/>
      <c r="R2" s="917"/>
      <c r="S2" s="917"/>
      <c r="T2" s="917"/>
      <c r="U2" s="917"/>
      <c r="V2" s="917"/>
      <c r="W2" s="917"/>
      <c r="X2" s="917"/>
      <c r="Y2" s="917"/>
      <c r="Z2" s="917"/>
      <c r="AA2" s="917"/>
      <c r="AB2" s="917"/>
      <c r="AC2" s="917"/>
      <c r="AD2" s="917"/>
      <c r="AE2" s="917"/>
      <c r="AF2" s="917"/>
      <c r="AG2" s="917"/>
      <c r="AH2" s="917"/>
      <c r="AI2" s="917"/>
      <c r="AJ2" s="917"/>
      <c r="AK2" s="917"/>
      <c r="AL2" s="917"/>
      <c r="AM2" s="917"/>
      <c r="AN2" s="917"/>
      <c r="AO2" s="917"/>
      <c r="AP2" s="917"/>
    </row>
    <row r="3" spans="1:42" ht="15" customHeight="1" x14ac:dyDescent="0.15">
      <c r="AC3" s="920" t="s">
        <v>360</v>
      </c>
      <c r="AD3" s="920"/>
      <c r="AE3" s="920"/>
      <c r="AF3" s="920"/>
      <c r="AG3" s="131" t="s">
        <v>338</v>
      </c>
      <c r="AH3" s="1334" t="s">
        <v>690</v>
      </c>
      <c r="AI3" s="1334"/>
      <c r="AJ3" s="1334"/>
      <c r="AK3" s="1334"/>
      <c r="AL3" s="1334"/>
      <c r="AM3" s="1334"/>
      <c r="AN3" s="1334"/>
      <c r="AO3" s="1334"/>
      <c r="AP3" s="1334"/>
    </row>
    <row r="4" spans="1:42" ht="15" customHeight="1" x14ac:dyDescent="0.15">
      <c r="AC4" s="920" t="s">
        <v>361</v>
      </c>
      <c r="AD4" s="920"/>
      <c r="AE4" s="920"/>
      <c r="AF4" s="920"/>
      <c r="AG4" s="131" t="s">
        <v>338</v>
      </c>
      <c r="AH4" s="1335" t="s">
        <v>691</v>
      </c>
      <c r="AI4" s="1335"/>
      <c r="AJ4" s="1335"/>
      <c r="AK4" s="1335"/>
      <c r="AL4" s="1335"/>
      <c r="AM4" s="1335"/>
      <c r="AN4" s="1335"/>
      <c r="AO4" s="1335"/>
      <c r="AP4" s="1335"/>
    </row>
    <row r="5" spans="1:42" ht="21" customHeight="1" x14ac:dyDescent="0.15">
      <c r="A5" s="908" t="s">
        <v>424</v>
      </c>
      <c r="B5" s="908"/>
      <c r="C5" s="908"/>
      <c r="D5" s="908"/>
      <c r="E5" s="908"/>
      <c r="F5" s="908"/>
      <c r="G5" s="153"/>
      <c r="H5" s="153"/>
      <c r="I5" s="153"/>
      <c r="J5" s="153"/>
      <c r="K5" s="153"/>
      <c r="L5" s="153"/>
      <c r="M5" s="153"/>
      <c r="N5" s="153"/>
      <c r="O5" s="153"/>
      <c r="P5" s="153"/>
      <c r="Q5" s="153"/>
      <c r="R5" s="153"/>
      <c r="S5" s="155"/>
      <c r="T5" s="146"/>
      <c r="U5" s="960"/>
      <c r="V5" s="960"/>
      <c r="W5" s="960"/>
      <c r="X5" s="960"/>
      <c r="Y5" s="960"/>
      <c r="Z5" s="960"/>
      <c r="AA5" s="960"/>
      <c r="AB5" s="960"/>
    </row>
    <row r="6" spans="1:42" ht="3" customHeight="1" x14ac:dyDescent="0.15">
      <c r="A6" s="137"/>
      <c r="B6" s="153"/>
      <c r="C6" s="153"/>
      <c r="D6" s="153"/>
      <c r="E6" s="153"/>
      <c r="F6" s="153"/>
      <c r="G6" s="153"/>
      <c r="H6" s="153"/>
      <c r="I6" s="153"/>
      <c r="J6" s="146"/>
      <c r="K6" s="146"/>
      <c r="L6" s="146"/>
      <c r="M6" s="146"/>
      <c r="N6" s="146"/>
      <c r="O6" s="146"/>
      <c r="P6" s="146"/>
      <c r="Q6" s="146"/>
      <c r="R6" s="146"/>
      <c r="S6" s="155"/>
      <c r="T6" s="146"/>
      <c r="U6" s="146"/>
      <c r="V6" s="146"/>
      <c r="W6" s="146"/>
      <c r="X6" s="146"/>
      <c r="Y6" s="146"/>
      <c r="Z6" s="146"/>
      <c r="AA6" s="146"/>
      <c r="AB6" s="146"/>
    </row>
    <row r="7" spans="1:42" ht="30" customHeight="1" x14ac:dyDescent="0.15">
      <c r="A7" s="375" t="s">
        <v>65</v>
      </c>
      <c r="B7" s="1336" t="s">
        <v>403</v>
      </c>
      <c r="C7" s="1337"/>
      <c r="D7" s="1337"/>
      <c r="E7" s="1337"/>
      <c r="F7" s="1337"/>
      <c r="G7" s="1337"/>
      <c r="H7" s="1337"/>
      <c r="I7" s="1337"/>
      <c r="J7" s="1337"/>
      <c r="K7" s="1337"/>
      <c r="L7" s="1337"/>
      <c r="M7" s="1337"/>
      <c r="N7" s="1338" t="s">
        <v>708</v>
      </c>
      <c r="O7" s="1339"/>
      <c r="P7" s="1339"/>
      <c r="Q7" s="1339"/>
      <c r="R7" s="1339"/>
      <c r="S7" s="1339"/>
      <c r="T7" s="1339"/>
      <c r="U7" s="1339"/>
      <c r="V7" s="1339"/>
      <c r="W7" s="1339"/>
      <c r="X7" s="1339"/>
      <c r="Y7" s="1339"/>
      <c r="Z7" s="1339"/>
      <c r="AA7" s="1339"/>
      <c r="AB7" s="1339"/>
      <c r="AC7" s="1339"/>
      <c r="AD7" s="1339"/>
      <c r="AE7" s="1339"/>
      <c r="AF7" s="1339"/>
      <c r="AG7" s="1339"/>
      <c r="AH7" s="1339"/>
      <c r="AI7" s="1339"/>
      <c r="AJ7" s="1339"/>
      <c r="AK7" s="1339"/>
      <c r="AL7" s="1339"/>
      <c r="AM7" s="1339"/>
      <c r="AN7" s="1339"/>
      <c r="AO7" s="1339"/>
      <c r="AP7" s="1340"/>
    </row>
    <row r="9" spans="1:42" ht="21" customHeight="1" x14ac:dyDescent="0.15">
      <c r="A9" s="908" t="s">
        <v>422</v>
      </c>
      <c r="B9" s="908"/>
      <c r="C9" s="908"/>
      <c r="D9" s="908"/>
      <c r="E9" s="908"/>
      <c r="F9" s="908"/>
      <c r="G9" s="1341" t="s">
        <v>692</v>
      </c>
      <c r="H9" s="1341"/>
      <c r="I9" s="1341"/>
      <c r="J9" s="1341"/>
      <c r="K9" s="1341"/>
      <c r="L9" s="1341"/>
      <c r="M9" s="1341"/>
      <c r="N9" s="1341"/>
      <c r="O9" s="1341"/>
      <c r="P9" s="1048" t="s">
        <v>637</v>
      </c>
      <c r="Q9" s="1048"/>
      <c r="R9" s="1048"/>
      <c r="S9" s="1049" t="s">
        <v>639</v>
      </c>
      <c r="T9" s="1049"/>
      <c r="U9" s="1049"/>
      <c r="V9" s="1341" t="s">
        <v>701</v>
      </c>
      <c r="W9" s="1341"/>
      <c r="X9" s="1341"/>
      <c r="Y9" s="1341"/>
      <c r="Z9" s="1341"/>
      <c r="AA9" s="1341"/>
      <c r="AB9" s="1341"/>
      <c r="AC9" s="1341"/>
      <c r="AD9" s="1341"/>
      <c r="AE9" s="1341"/>
      <c r="AF9" s="1341"/>
      <c r="AG9" s="1341"/>
      <c r="AH9" s="1341"/>
      <c r="AI9" s="1341"/>
      <c r="AJ9" s="1341"/>
      <c r="AK9" s="1341"/>
      <c r="AL9" s="1341"/>
      <c r="AM9" s="1341"/>
      <c r="AN9" s="1341"/>
      <c r="AO9" s="1341"/>
      <c r="AP9" s="1341"/>
    </row>
    <row r="10" spans="1:42" ht="3" customHeight="1" x14ac:dyDescent="0.15">
      <c r="A10" s="133"/>
      <c r="B10" s="133"/>
      <c r="C10" s="133"/>
      <c r="D10" s="133"/>
      <c r="E10" s="133"/>
      <c r="F10" s="137"/>
      <c r="G10" s="137"/>
      <c r="H10" s="137"/>
      <c r="I10" s="137"/>
      <c r="O10" s="132"/>
    </row>
    <row r="11" spans="1:42" ht="15" customHeight="1" x14ac:dyDescent="0.15">
      <c r="A11" s="913" t="s">
        <v>59</v>
      </c>
      <c r="B11" s="163"/>
      <c r="C11" s="164" t="s">
        <v>389</v>
      </c>
      <c r="D11" s="165"/>
      <c r="E11" s="921" t="s">
        <v>60</v>
      </c>
      <c r="F11" s="881" t="s">
        <v>453</v>
      </c>
      <c r="G11" s="881"/>
      <c r="H11" s="881"/>
      <c r="I11" s="878"/>
      <c r="J11" s="163"/>
      <c r="K11" s="881" t="s">
        <v>361</v>
      </c>
      <c r="L11" s="881"/>
      <c r="M11" s="881"/>
      <c r="N11" s="881"/>
      <c r="O11" s="881"/>
      <c r="P11" s="881"/>
      <c r="Q11" s="881"/>
      <c r="R11" s="881"/>
      <c r="S11" s="881"/>
      <c r="T11" s="130"/>
      <c r="U11" s="877" t="s">
        <v>8</v>
      </c>
      <c r="V11" s="881"/>
      <c r="W11" s="881"/>
      <c r="X11" s="878"/>
      <c r="Y11" s="877" t="s">
        <v>6</v>
      </c>
      <c r="Z11" s="881"/>
      <c r="AA11" s="881"/>
      <c r="AB11" s="878"/>
      <c r="AC11" s="877" t="s">
        <v>9</v>
      </c>
      <c r="AD11" s="881"/>
      <c r="AE11" s="878"/>
      <c r="AF11" s="877" t="s">
        <v>475</v>
      </c>
      <c r="AG11" s="881"/>
      <c r="AH11" s="881"/>
      <c r="AI11" s="881"/>
      <c r="AJ11" s="881"/>
      <c r="AK11" s="881"/>
      <c r="AL11" s="881"/>
      <c r="AM11" s="881"/>
      <c r="AN11" s="881"/>
      <c r="AO11" s="881"/>
      <c r="AP11" s="878"/>
    </row>
    <row r="12" spans="1:42" ht="15" customHeight="1" x14ac:dyDescent="0.15">
      <c r="A12" s="914"/>
      <c r="B12" s="149" t="s">
        <v>386</v>
      </c>
      <c r="C12" s="148" t="s">
        <v>365</v>
      </c>
      <c r="D12" s="178" t="s">
        <v>387</v>
      </c>
      <c r="E12" s="921"/>
      <c r="F12" s="768"/>
      <c r="G12" s="768"/>
      <c r="H12" s="768"/>
      <c r="I12" s="880"/>
      <c r="J12" s="149" t="s">
        <v>386</v>
      </c>
      <c r="K12" s="768" t="s">
        <v>5</v>
      </c>
      <c r="L12" s="768"/>
      <c r="M12" s="768"/>
      <c r="N12" s="768"/>
      <c r="O12" s="768"/>
      <c r="P12" s="768"/>
      <c r="Q12" s="768"/>
      <c r="R12" s="768"/>
      <c r="S12" s="768"/>
      <c r="T12" s="204" t="s">
        <v>387</v>
      </c>
      <c r="U12" s="879"/>
      <c r="V12" s="768"/>
      <c r="W12" s="768"/>
      <c r="X12" s="880"/>
      <c r="Y12" s="879"/>
      <c r="Z12" s="768"/>
      <c r="AA12" s="768"/>
      <c r="AB12" s="880"/>
      <c r="AC12" s="879"/>
      <c r="AD12" s="768"/>
      <c r="AE12" s="880"/>
      <c r="AF12" s="1342" t="s">
        <v>693</v>
      </c>
      <c r="AG12" s="1343"/>
      <c r="AH12" s="1343"/>
      <c r="AI12" s="1343"/>
      <c r="AJ12" s="1344" t="s">
        <v>694</v>
      </c>
      <c r="AK12" s="1344"/>
      <c r="AL12" s="1344"/>
      <c r="AM12" s="1343" t="s">
        <v>695</v>
      </c>
      <c r="AN12" s="1343"/>
      <c r="AO12" s="1343"/>
      <c r="AP12" s="1345"/>
    </row>
    <row r="13" spans="1:42" ht="15" customHeight="1" x14ac:dyDescent="0.15">
      <c r="A13" s="1310"/>
      <c r="B13" s="140"/>
      <c r="C13" s="376" t="s">
        <v>202</v>
      </c>
      <c r="D13" s="147"/>
      <c r="E13" s="1319" t="s">
        <v>442</v>
      </c>
      <c r="F13" s="1251"/>
      <c r="G13" s="1251"/>
      <c r="H13" s="1251"/>
      <c r="I13" s="1252"/>
      <c r="J13" s="140"/>
      <c r="K13" s="1251" t="s">
        <v>347</v>
      </c>
      <c r="L13" s="1251"/>
      <c r="M13" s="1251"/>
      <c r="N13" s="1251"/>
      <c r="O13" s="1251"/>
      <c r="P13" s="1251"/>
      <c r="Q13" s="1251"/>
      <c r="R13" s="1251"/>
      <c r="S13" s="1251"/>
      <c r="T13" s="344"/>
      <c r="U13" s="343"/>
      <c r="V13" s="1312" t="s">
        <v>428</v>
      </c>
      <c r="W13" s="1312"/>
      <c r="X13" s="1313"/>
      <c r="Y13" s="1311" t="s">
        <v>10</v>
      </c>
      <c r="Z13" s="1312"/>
      <c r="AA13" s="1312"/>
      <c r="AB13" s="1313"/>
      <c r="AC13" s="1311" t="s">
        <v>357</v>
      </c>
      <c r="AD13" s="1312"/>
      <c r="AE13" s="1313"/>
      <c r="AF13" s="1250" t="s">
        <v>568</v>
      </c>
      <c r="AG13" s="1251"/>
      <c r="AH13" s="1251"/>
      <c r="AI13" s="1349"/>
      <c r="AJ13" s="1350" t="s">
        <v>569</v>
      </c>
      <c r="AK13" s="1251"/>
      <c r="AL13" s="1349"/>
      <c r="AM13" s="1350" t="s">
        <v>570</v>
      </c>
      <c r="AN13" s="1251"/>
      <c r="AO13" s="1251"/>
      <c r="AP13" s="1252"/>
    </row>
    <row r="14" spans="1:42" ht="15" customHeight="1" x14ac:dyDescent="0.15">
      <c r="A14" s="1293"/>
      <c r="B14" s="162" t="s">
        <v>335</v>
      </c>
      <c r="C14" s="377" t="s">
        <v>428</v>
      </c>
      <c r="D14" s="138" t="s">
        <v>323</v>
      </c>
      <c r="E14" s="1319"/>
      <c r="F14" s="1260" t="s">
        <v>449</v>
      </c>
      <c r="G14" s="1260"/>
      <c r="H14" s="1260"/>
      <c r="I14" s="1261"/>
      <c r="J14" s="162" t="s">
        <v>335</v>
      </c>
      <c r="K14" s="1260" t="s">
        <v>324</v>
      </c>
      <c r="L14" s="1260"/>
      <c r="M14" s="1260"/>
      <c r="N14" s="1260"/>
      <c r="O14" s="1260"/>
      <c r="P14" s="1260"/>
      <c r="Q14" s="1260"/>
      <c r="R14" s="1260"/>
      <c r="S14" s="1260"/>
      <c r="T14" s="345" t="s">
        <v>387</v>
      </c>
      <c r="U14" s="162" t="s">
        <v>321</v>
      </c>
      <c r="V14" s="1257" t="s">
        <v>428</v>
      </c>
      <c r="W14" s="1257"/>
      <c r="X14" s="1258"/>
      <c r="Y14" s="882" t="s">
        <v>696</v>
      </c>
      <c r="Z14" s="883"/>
      <c r="AA14" s="370">
        <v>25</v>
      </c>
      <c r="AB14" s="345" t="s">
        <v>696</v>
      </c>
      <c r="AC14" s="1256"/>
      <c r="AD14" s="1257"/>
      <c r="AE14" s="1258"/>
      <c r="AF14" s="1259"/>
      <c r="AG14" s="1260"/>
      <c r="AH14" s="1260"/>
      <c r="AI14" s="1351"/>
      <c r="AJ14" s="1346"/>
      <c r="AK14" s="1260"/>
      <c r="AL14" s="1351"/>
      <c r="AM14" s="1346"/>
      <c r="AN14" s="1260"/>
      <c r="AO14" s="1260"/>
      <c r="AP14" s="1261"/>
    </row>
    <row r="15" spans="1:42" ht="15" customHeight="1" x14ac:dyDescent="0.15">
      <c r="A15" s="1292" t="s">
        <v>65</v>
      </c>
      <c r="B15" s="140"/>
      <c r="C15" s="376" t="s">
        <v>353</v>
      </c>
      <c r="D15" s="147"/>
      <c r="E15" s="1319" t="s">
        <v>450</v>
      </c>
      <c r="F15" s="1295"/>
      <c r="G15" s="1295"/>
      <c r="H15" s="1295"/>
      <c r="I15" s="1296"/>
      <c r="J15" s="140"/>
      <c r="K15" s="1295"/>
      <c r="L15" s="1295"/>
      <c r="M15" s="1295"/>
      <c r="N15" s="1295"/>
      <c r="O15" s="1295"/>
      <c r="P15" s="1295"/>
      <c r="Q15" s="1295"/>
      <c r="R15" s="1295"/>
      <c r="S15" s="1295"/>
      <c r="T15" s="346"/>
      <c r="U15" s="343"/>
      <c r="V15" s="1298"/>
      <c r="W15" s="1298"/>
      <c r="X15" s="1282"/>
      <c r="Y15" s="1281"/>
      <c r="Z15" s="1298"/>
      <c r="AA15" s="1298"/>
      <c r="AB15" s="1282"/>
      <c r="AC15" s="1281"/>
      <c r="AD15" s="1298"/>
      <c r="AE15" s="1282"/>
      <c r="AF15" s="1281"/>
      <c r="AG15" s="1298"/>
      <c r="AH15" s="1298"/>
      <c r="AI15" s="1347"/>
      <c r="AJ15" s="1348"/>
      <c r="AK15" s="1298"/>
      <c r="AL15" s="1347"/>
      <c r="AM15" s="1348"/>
      <c r="AN15" s="1298"/>
      <c r="AO15" s="1298"/>
      <c r="AP15" s="1282"/>
    </row>
    <row r="16" spans="1:42" ht="15" customHeight="1" x14ac:dyDescent="0.15">
      <c r="A16" s="1293"/>
      <c r="B16" s="162" t="s">
        <v>335</v>
      </c>
      <c r="C16" s="377" t="s">
        <v>428</v>
      </c>
      <c r="D16" s="138" t="s">
        <v>323</v>
      </c>
      <c r="E16" s="1319"/>
      <c r="F16" s="1289"/>
      <c r="G16" s="1289"/>
      <c r="H16" s="1289"/>
      <c r="I16" s="1290"/>
      <c r="J16" s="162" t="s">
        <v>335</v>
      </c>
      <c r="K16" s="1289"/>
      <c r="L16" s="1289"/>
      <c r="M16" s="1289"/>
      <c r="N16" s="1289"/>
      <c r="O16" s="1289"/>
      <c r="P16" s="1289"/>
      <c r="Q16" s="1289"/>
      <c r="R16" s="1289"/>
      <c r="S16" s="1289"/>
      <c r="T16" s="345" t="s">
        <v>387</v>
      </c>
      <c r="U16" s="162" t="s">
        <v>321</v>
      </c>
      <c r="V16" s="883"/>
      <c r="W16" s="883"/>
      <c r="X16" s="1283"/>
      <c r="Y16" s="882"/>
      <c r="Z16" s="883"/>
      <c r="AA16" s="358"/>
      <c r="AB16" s="345"/>
      <c r="AC16" s="882"/>
      <c r="AD16" s="883"/>
      <c r="AE16" s="1283"/>
      <c r="AF16" s="882"/>
      <c r="AG16" s="883"/>
      <c r="AH16" s="883"/>
      <c r="AI16" s="1353"/>
      <c r="AJ16" s="1352"/>
      <c r="AK16" s="883"/>
      <c r="AL16" s="1353"/>
      <c r="AM16" s="1352"/>
      <c r="AN16" s="883"/>
      <c r="AO16" s="883"/>
      <c r="AP16" s="1283"/>
    </row>
    <row r="17" spans="1:42" ht="15" customHeight="1" x14ac:dyDescent="0.15">
      <c r="A17" s="1292" t="s">
        <v>452</v>
      </c>
      <c r="B17" s="140"/>
      <c r="C17" s="376" t="s">
        <v>661</v>
      </c>
      <c r="D17" s="147"/>
      <c r="E17" s="921"/>
      <c r="F17" s="1295"/>
      <c r="G17" s="1295"/>
      <c r="H17" s="1295"/>
      <c r="I17" s="1296"/>
      <c r="J17" s="140"/>
      <c r="K17" s="1295"/>
      <c r="L17" s="1295"/>
      <c r="M17" s="1295"/>
      <c r="N17" s="1295"/>
      <c r="O17" s="1295"/>
      <c r="P17" s="1295"/>
      <c r="Q17" s="1295"/>
      <c r="R17" s="1295"/>
      <c r="S17" s="1295"/>
      <c r="T17" s="346"/>
      <c r="U17" s="343"/>
      <c r="V17" s="1298"/>
      <c r="W17" s="1298"/>
      <c r="X17" s="1282"/>
      <c r="Y17" s="1281"/>
      <c r="Z17" s="1298"/>
      <c r="AA17" s="1298"/>
      <c r="AB17" s="1282"/>
      <c r="AC17" s="1281"/>
      <c r="AD17" s="1298"/>
      <c r="AE17" s="1282"/>
      <c r="AF17" s="1281"/>
      <c r="AG17" s="1298"/>
      <c r="AH17" s="1298"/>
      <c r="AI17" s="1347"/>
      <c r="AJ17" s="1348"/>
      <c r="AK17" s="1298"/>
      <c r="AL17" s="1347"/>
      <c r="AM17" s="1348"/>
      <c r="AN17" s="1298"/>
      <c r="AO17" s="1298"/>
      <c r="AP17" s="1282"/>
    </row>
    <row r="18" spans="1:42" ht="15" customHeight="1" x14ac:dyDescent="0.15">
      <c r="A18" s="1293"/>
      <c r="B18" s="162" t="s">
        <v>335</v>
      </c>
      <c r="C18" s="377" t="s">
        <v>428</v>
      </c>
      <c r="D18" s="138" t="s">
        <v>323</v>
      </c>
      <c r="E18" s="921"/>
      <c r="F18" s="1289"/>
      <c r="G18" s="1289"/>
      <c r="H18" s="1289"/>
      <c r="I18" s="1290"/>
      <c r="J18" s="162" t="s">
        <v>335</v>
      </c>
      <c r="K18" s="1289"/>
      <c r="L18" s="1289"/>
      <c r="M18" s="1289"/>
      <c r="N18" s="1289"/>
      <c r="O18" s="1289"/>
      <c r="P18" s="1289"/>
      <c r="Q18" s="1289"/>
      <c r="R18" s="1289"/>
      <c r="S18" s="1289"/>
      <c r="T18" s="345" t="s">
        <v>387</v>
      </c>
      <c r="U18" s="162" t="s">
        <v>321</v>
      </c>
      <c r="V18" s="883"/>
      <c r="W18" s="883"/>
      <c r="X18" s="1283"/>
      <c r="Y18" s="882" t="s">
        <v>696</v>
      </c>
      <c r="Z18" s="883"/>
      <c r="AA18" s="358">
        <v>20</v>
      </c>
      <c r="AB18" s="345" t="s">
        <v>696</v>
      </c>
      <c r="AC18" s="882"/>
      <c r="AD18" s="883"/>
      <c r="AE18" s="1283"/>
      <c r="AF18" s="882"/>
      <c r="AG18" s="883"/>
      <c r="AH18" s="883"/>
      <c r="AI18" s="1353"/>
      <c r="AJ18" s="1352"/>
      <c r="AK18" s="883"/>
      <c r="AL18" s="1353"/>
      <c r="AM18" s="1352"/>
      <c r="AN18" s="883"/>
      <c r="AO18" s="883"/>
      <c r="AP18" s="1283"/>
    </row>
    <row r="19" spans="1:42" ht="15" customHeight="1" x14ac:dyDescent="0.15">
      <c r="U19" s="131"/>
      <c r="V19" s="131"/>
      <c r="W19" s="131"/>
    </row>
    <row r="20" spans="1:42" ht="21" customHeight="1" x14ac:dyDescent="0.15">
      <c r="A20" s="784" t="s">
        <v>423</v>
      </c>
      <c r="B20" s="784"/>
      <c r="C20" s="784"/>
      <c r="D20" s="784"/>
      <c r="E20" s="784"/>
      <c r="F20" s="220"/>
      <c r="G20" s="1341" t="s">
        <v>692</v>
      </c>
      <c r="H20" s="1341"/>
      <c r="I20" s="1341"/>
      <c r="J20" s="1341"/>
      <c r="K20" s="1341"/>
      <c r="L20" s="1341"/>
      <c r="M20" s="1341"/>
      <c r="N20" s="1341"/>
      <c r="O20" s="1341"/>
      <c r="P20" s="1048" t="s">
        <v>638</v>
      </c>
      <c r="Q20" s="1048"/>
      <c r="R20" s="1048"/>
      <c r="S20" s="154"/>
      <c r="U20" s="146"/>
      <c r="V20" s="146"/>
      <c r="W20" s="146"/>
      <c r="X20" s="146"/>
      <c r="Y20" s="146"/>
      <c r="Z20" s="146"/>
      <c r="AA20" s="146"/>
      <c r="AB20" s="146"/>
      <c r="AC20" s="146"/>
      <c r="AD20" s="146"/>
      <c r="AE20" s="146"/>
      <c r="AF20" s="146"/>
      <c r="AG20" s="146"/>
      <c r="AH20" s="146"/>
    </row>
    <row r="21" spans="1:42" ht="3" customHeight="1" x14ac:dyDescent="0.15">
      <c r="A21" s="134"/>
      <c r="B21" s="134"/>
      <c r="C21" s="134"/>
      <c r="D21" s="134"/>
      <c r="E21" s="134"/>
      <c r="F21" s="136"/>
      <c r="G21" s="136"/>
      <c r="H21" s="136"/>
      <c r="I21" s="136"/>
    </row>
    <row r="22" spans="1:42" ht="15" customHeight="1" x14ac:dyDescent="0.15">
      <c r="A22" s="913" t="s">
        <v>59</v>
      </c>
      <c r="B22" s="163"/>
      <c r="C22" s="164" t="s">
        <v>389</v>
      </c>
      <c r="D22" s="165"/>
      <c r="E22" s="921" t="s">
        <v>60</v>
      </c>
      <c r="F22" s="881" t="s">
        <v>453</v>
      </c>
      <c r="G22" s="881"/>
      <c r="H22" s="881"/>
      <c r="I22" s="878"/>
      <c r="J22" s="163"/>
      <c r="K22" s="881" t="s">
        <v>361</v>
      </c>
      <c r="L22" s="881"/>
      <c r="M22" s="881"/>
      <c r="N22" s="881"/>
      <c r="O22" s="881"/>
      <c r="P22" s="881"/>
      <c r="Q22" s="881"/>
      <c r="R22" s="881"/>
      <c r="S22" s="881"/>
      <c r="T22" s="130"/>
      <c r="U22" s="877" t="s">
        <v>8</v>
      </c>
      <c r="V22" s="881"/>
      <c r="W22" s="881"/>
      <c r="X22" s="878"/>
      <c r="Y22" s="877" t="s">
        <v>6</v>
      </c>
      <c r="Z22" s="881"/>
      <c r="AA22" s="881"/>
      <c r="AB22" s="878"/>
      <c r="AC22" s="877" t="s">
        <v>61</v>
      </c>
      <c r="AD22" s="881"/>
      <c r="AE22" s="881"/>
      <c r="AF22" s="881"/>
      <c r="AG22" s="878"/>
      <c r="AH22" s="877" t="s">
        <v>9</v>
      </c>
      <c r="AI22" s="881"/>
      <c r="AJ22" s="881"/>
      <c r="AK22" s="881"/>
      <c r="AL22" s="921" t="s">
        <v>14</v>
      </c>
      <c r="AM22" s="921"/>
      <c r="AN22" s="921"/>
      <c r="AO22" s="877" t="s">
        <v>363</v>
      </c>
      <c r="AP22" s="878"/>
    </row>
    <row r="23" spans="1:42" ht="15" customHeight="1" x14ac:dyDescent="0.15">
      <c r="A23" s="914"/>
      <c r="B23" s="149" t="s">
        <v>386</v>
      </c>
      <c r="C23" s="148" t="s">
        <v>365</v>
      </c>
      <c r="D23" s="178" t="s">
        <v>387</v>
      </c>
      <c r="E23" s="921"/>
      <c r="F23" s="768"/>
      <c r="G23" s="768"/>
      <c r="H23" s="768"/>
      <c r="I23" s="880"/>
      <c r="J23" s="149" t="s">
        <v>386</v>
      </c>
      <c r="K23" s="768" t="s">
        <v>5</v>
      </c>
      <c r="L23" s="768"/>
      <c r="M23" s="768"/>
      <c r="N23" s="768"/>
      <c r="O23" s="768"/>
      <c r="P23" s="768"/>
      <c r="Q23" s="768"/>
      <c r="R23" s="768"/>
      <c r="S23" s="768"/>
      <c r="T23" s="178" t="s">
        <v>387</v>
      </c>
      <c r="U23" s="879"/>
      <c r="V23" s="768"/>
      <c r="W23" s="768"/>
      <c r="X23" s="880"/>
      <c r="Y23" s="879"/>
      <c r="Z23" s="768"/>
      <c r="AA23" s="768"/>
      <c r="AB23" s="880"/>
      <c r="AC23" s="879"/>
      <c r="AD23" s="768"/>
      <c r="AE23" s="768"/>
      <c r="AF23" s="768"/>
      <c r="AG23" s="880"/>
      <c r="AH23" s="879"/>
      <c r="AI23" s="768"/>
      <c r="AJ23" s="768"/>
      <c r="AK23" s="768"/>
      <c r="AL23" s="921"/>
      <c r="AM23" s="921"/>
      <c r="AN23" s="921"/>
      <c r="AO23" s="879"/>
      <c r="AP23" s="880"/>
    </row>
    <row r="24" spans="1:42" ht="15" customHeight="1" x14ac:dyDescent="0.15">
      <c r="A24" s="1359" t="s">
        <v>696</v>
      </c>
      <c r="B24" s="140"/>
      <c r="C24" s="160"/>
      <c r="D24" s="147"/>
      <c r="E24" s="1319" t="s">
        <v>442</v>
      </c>
      <c r="F24" s="1251"/>
      <c r="G24" s="1251"/>
      <c r="H24" s="1251"/>
      <c r="I24" s="1252"/>
      <c r="J24" s="140"/>
      <c r="K24" s="1251" t="s">
        <v>347</v>
      </c>
      <c r="L24" s="1251"/>
      <c r="M24" s="1251"/>
      <c r="N24" s="1251"/>
      <c r="O24" s="1251"/>
      <c r="P24" s="1251"/>
      <c r="Q24" s="1251"/>
      <c r="R24" s="1251"/>
      <c r="S24" s="1251"/>
      <c r="T24" s="147"/>
      <c r="U24" s="343"/>
      <c r="V24" s="1312" t="s">
        <v>736</v>
      </c>
      <c r="W24" s="1312"/>
      <c r="X24" s="1313"/>
      <c r="Y24" s="1311" t="s">
        <v>10</v>
      </c>
      <c r="Z24" s="1312"/>
      <c r="AA24" s="1312"/>
      <c r="AB24" s="1313"/>
      <c r="AC24" s="1354" t="s">
        <v>328</v>
      </c>
      <c r="AD24" s="1355"/>
      <c r="AE24" s="1355"/>
      <c r="AF24" s="1355"/>
      <c r="AG24" s="1356"/>
      <c r="AH24" s="1311" t="s">
        <v>355</v>
      </c>
      <c r="AI24" s="1312"/>
      <c r="AJ24" s="1312"/>
      <c r="AK24" s="1312"/>
      <c r="AL24" s="1358" t="s">
        <v>428</v>
      </c>
      <c r="AM24" s="1358"/>
      <c r="AN24" s="1358"/>
      <c r="AO24" s="1247">
        <v>76</v>
      </c>
      <c r="AP24" s="1249"/>
    </row>
    <row r="25" spans="1:42" ht="15" customHeight="1" x14ac:dyDescent="0.15">
      <c r="A25" s="1359"/>
      <c r="B25" s="140"/>
      <c r="C25" s="250" t="s">
        <v>702</v>
      </c>
      <c r="D25" s="147"/>
      <c r="E25" s="1319"/>
      <c r="F25" s="1260" t="s">
        <v>322</v>
      </c>
      <c r="G25" s="1260"/>
      <c r="H25" s="1260"/>
      <c r="I25" s="1261"/>
      <c r="J25" s="162" t="s">
        <v>335</v>
      </c>
      <c r="K25" s="1260" t="s">
        <v>324</v>
      </c>
      <c r="L25" s="1260"/>
      <c r="M25" s="1260"/>
      <c r="N25" s="1260"/>
      <c r="O25" s="1260"/>
      <c r="P25" s="1260"/>
      <c r="Q25" s="1260"/>
      <c r="R25" s="1260"/>
      <c r="S25" s="1260"/>
      <c r="T25" s="138" t="s">
        <v>323</v>
      </c>
      <c r="U25" s="162" t="s">
        <v>321</v>
      </c>
      <c r="V25" s="1257" t="s">
        <v>736</v>
      </c>
      <c r="W25" s="1257"/>
      <c r="X25" s="1258"/>
      <c r="Y25" s="882" t="s">
        <v>696</v>
      </c>
      <c r="Z25" s="883"/>
      <c r="AA25" s="370">
        <v>20</v>
      </c>
      <c r="AB25" s="345" t="s">
        <v>696</v>
      </c>
      <c r="AC25" s="1245"/>
      <c r="AD25" s="1357"/>
      <c r="AE25" s="1357"/>
      <c r="AF25" s="1357"/>
      <c r="AG25" s="1246"/>
      <c r="AH25" s="1256"/>
      <c r="AI25" s="1257"/>
      <c r="AJ25" s="1257"/>
      <c r="AK25" s="1257"/>
      <c r="AL25" s="1358"/>
      <c r="AM25" s="1358"/>
      <c r="AN25" s="1358"/>
      <c r="AO25" s="1256"/>
      <c r="AP25" s="1258"/>
    </row>
    <row r="26" spans="1:42" ht="15" customHeight="1" x14ac:dyDescent="0.15">
      <c r="A26" s="1359"/>
      <c r="B26" s="140" t="s">
        <v>335</v>
      </c>
      <c r="C26" s="250" t="s">
        <v>428</v>
      </c>
      <c r="D26" s="147" t="s">
        <v>323</v>
      </c>
      <c r="E26" s="1319" t="s">
        <v>444</v>
      </c>
      <c r="F26" s="1251" t="s">
        <v>455</v>
      </c>
      <c r="G26" s="1251"/>
      <c r="H26" s="1251"/>
      <c r="I26" s="1252"/>
      <c r="J26" s="140"/>
      <c r="K26" s="1251" t="s">
        <v>347</v>
      </c>
      <c r="L26" s="1251"/>
      <c r="M26" s="1251"/>
      <c r="N26" s="1251"/>
      <c r="O26" s="1251"/>
      <c r="P26" s="1251"/>
      <c r="Q26" s="1251"/>
      <c r="R26" s="1251"/>
      <c r="S26" s="1251"/>
      <c r="T26" s="147"/>
      <c r="U26" s="180"/>
      <c r="V26" s="1248" t="s">
        <v>736</v>
      </c>
      <c r="W26" s="1248"/>
      <c r="X26" s="1249"/>
      <c r="Y26" s="1247" t="s">
        <v>325</v>
      </c>
      <c r="Z26" s="1248"/>
      <c r="AA26" s="1248"/>
      <c r="AB26" s="1249"/>
      <c r="AC26" s="1243" t="s">
        <v>328</v>
      </c>
      <c r="AD26" s="1360"/>
      <c r="AE26" s="1360"/>
      <c r="AF26" s="1360"/>
      <c r="AG26" s="1244"/>
      <c r="AH26" s="1247" t="s">
        <v>354</v>
      </c>
      <c r="AI26" s="1248"/>
      <c r="AJ26" s="1248"/>
      <c r="AK26" s="1248"/>
      <c r="AL26" s="1358" t="s">
        <v>428</v>
      </c>
      <c r="AM26" s="1358"/>
      <c r="AN26" s="1358"/>
      <c r="AO26" s="1247">
        <v>85</v>
      </c>
      <c r="AP26" s="1249"/>
    </row>
    <row r="27" spans="1:42" ht="15" customHeight="1" x14ac:dyDescent="0.15">
      <c r="A27" s="1359"/>
      <c r="B27" s="140"/>
      <c r="C27" s="160"/>
      <c r="D27" s="147"/>
      <c r="E27" s="1319"/>
      <c r="F27" s="1260" t="s">
        <v>456</v>
      </c>
      <c r="G27" s="1260"/>
      <c r="H27" s="1260"/>
      <c r="I27" s="1261"/>
      <c r="J27" s="162" t="s">
        <v>335</v>
      </c>
      <c r="K27" s="1260" t="s">
        <v>324</v>
      </c>
      <c r="L27" s="1260"/>
      <c r="M27" s="1260"/>
      <c r="N27" s="1260"/>
      <c r="O27" s="1260"/>
      <c r="P27" s="1260"/>
      <c r="Q27" s="1260"/>
      <c r="R27" s="1260"/>
      <c r="S27" s="1260"/>
      <c r="T27" s="138" t="s">
        <v>323</v>
      </c>
      <c r="U27" s="162" t="s">
        <v>321</v>
      </c>
      <c r="V27" s="1257" t="s">
        <v>736</v>
      </c>
      <c r="W27" s="1257"/>
      <c r="X27" s="1258"/>
      <c r="Y27" s="882" t="s">
        <v>697</v>
      </c>
      <c r="Z27" s="883"/>
      <c r="AA27" s="370">
        <v>20</v>
      </c>
      <c r="AB27" s="345" t="s">
        <v>698</v>
      </c>
      <c r="AC27" s="1245"/>
      <c r="AD27" s="1357"/>
      <c r="AE27" s="1357"/>
      <c r="AF27" s="1357"/>
      <c r="AG27" s="1246"/>
      <c r="AH27" s="1256"/>
      <c r="AI27" s="1257"/>
      <c r="AJ27" s="1257"/>
      <c r="AK27" s="1257"/>
      <c r="AL27" s="1358"/>
      <c r="AM27" s="1358"/>
      <c r="AN27" s="1358"/>
      <c r="AO27" s="1256"/>
      <c r="AP27" s="1258"/>
    </row>
    <row r="28" spans="1:42" ht="15" customHeight="1" x14ac:dyDescent="0.15">
      <c r="A28" s="1361" t="s">
        <v>65</v>
      </c>
      <c r="B28" s="150"/>
      <c r="C28" s="159"/>
      <c r="D28" s="158"/>
      <c r="E28" s="1319" t="s">
        <v>442</v>
      </c>
      <c r="F28" s="1251" t="s">
        <v>336</v>
      </c>
      <c r="G28" s="1251"/>
      <c r="H28" s="1251"/>
      <c r="I28" s="1252"/>
      <c r="J28" s="140"/>
      <c r="K28" s="1251" t="s">
        <v>575</v>
      </c>
      <c r="L28" s="1251"/>
      <c r="M28" s="1251"/>
      <c r="N28" s="1251"/>
      <c r="O28" s="1251"/>
      <c r="P28" s="1251"/>
      <c r="Q28" s="1251"/>
      <c r="R28" s="1251"/>
      <c r="S28" s="1251"/>
      <c r="T28" s="147"/>
      <c r="U28" s="180"/>
      <c r="V28" s="1248" t="s">
        <v>736</v>
      </c>
      <c r="W28" s="1248"/>
      <c r="X28" s="1249"/>
      <c r="Y28" s="1247" t="s">
        <v>10</v>
      </c>
      <c r="Z28" s="1248"/>
      <c r="AA28" s="1248"/>
      <c r="AB28" s="1249"/>
      <c r="AC28" s="1243" t="s">
        <v>328</v>
      </c>
      <c r="AD28" s="1360"/>
      <c r="AE28" s="1360"/>
      <c r="AF28" s="1360"/>
      <c r="AG28" s="1244"/>
      <c r="AH28" s="1247" t="s">
        <v>357</v>
      </c>
      <c r="AI28" s="1248"/>
      <c r="AJ28" s="1248"/>
      <c r="AK28" s="1248"/>
      <c r="AL28" s="1358" t="s">
        <v>428</v>
      </c>
      <c r="AM28" s="1358"/>
      <c r="AN28" s="1358"/>
      <c r="AO28" s="1247">
        <v>85</v>
      </c>
      <c r="AP28" s="1249"/>
    </row>
    <row r="29" spans="1:42" ht="15" customHeight="1" x14ac:dyDescent="0.15">
      <c r="A29" s="1359"/>
      <c r="B29" s="140"/>
      <c r="C29" s="250" t="s">
        <v>703</v>
      </c>
      <c r="D29" s="147"/>
      <c r="E29" s="1319"/>
      <c r="F29" s="1260" t="s">
        <v>705</v>
      </c>
      <c r="G29" s="1260"/>
      <c r="H29" s="1260"/>
      <c r="I29" s="1261"/>
      <c r="J29" s="162" t="s">
        <v>335</v>
      </c>
      <c r="K29" s="1260" t="s">
        <v>704</v>
      </c>
      <c r="L29" s="1260"/>
      <c r="M29" s="1260"/>
      <c r="N29" s="1260"/>
      <c r="O29" s="1260"/>
      <c r="P29" s="1260"/>
      <c r="Q29" s="1260"/>
      <c r="R29" s="1260"/>
      <c r="S29" s="1260"/>
      <c r="T29" s="138" t="s">
        <v>323</v>
      </c>
      <c r="U29" s="162" t="s">
        <v>321</v>
      </c>
      <c r="V29" s="1257" t="s">
        <v>736</v>
      </c>
      <c r="W29" s="1257"/>
      <c r="X29" s="1258"/>
      <c r="Y29" s="882" t="s">
        <v>696</v>
      </c>
      <c r="Z29" s="883"/>
      <c r="AA29" s="370">
        <v>40</v>
      </c>
      <c r="AB29" s="345" t="s">
        <v>696</v>
      </c>
      <c r="AC29" s="1245"/>
      <c r="AD29" s="1357"/>
      <c r="AE29" s="1357"/>
      <c r="AF29" s="1357"/>
      <c r="AG29" s="1246"/>
      <c r="AH29" s="1256"/>
      <c r="AI29" s="1257"/>
      <c r="AJ29" s="1257"/>
      <c r="AK29" s="1257"/>
      <c r="AL29" s="1358"/>
      <c r="AM29" s="1358"/>
      <c r="AN29" s="1358"/>
      <c r="AO29" s="1256"/>
      <c r="AP29" s="1258"/>
    </row>
    <row r="30" spans="1:42" ht="15" customHeight="1" x14ac:dyDescent="0.15">
      <c r="A30" s="1359"/>
      <c r="B30" s="140" t="s">
        <v>335</v>
      </c>
      <c r="C30" s="250" t="s">
        <v>428</v>
      </c>
      <c r="D30" s="147" t="s">
        <v>323</v>
      </c>
      <c r="E30" s="1319" t="s">
        <v>450</v>
      </c>
      <c r="F30" s="1295"/>
      <c r="G30" s="1295"/>
      <c r="H30" s="1295"/>
      <c r="I30" s="1296"/>
      <c r="J30" s="140"/>
      <c r="K30" s="1295"/>
      <c r="L30" s="1295"/>
      <c r="M30" s="1295"/>
      <c r="N30" s="1295"/>
      <c r="O30" s="1295"/>
      <c r="P30" s="1295"/>
      <c r="Q30" s="1295"/>
      <c r="R30" s="1295"/>
      <c r="S30" s="1295"/>
      <c r="T30" s="147"/>
      <c r="U30" s="180"/>
      <c r="V30" s="1298"/>
      <c r="W30" s="1298"/>
      <c r="X30" s="1282"/>
      <c r="Y30" s="1281"/>
      <c r="Z30" s="1298"/>
      <c r="AA30" s="1298"/>
      <c r="AB30" s="1282"/>
      <c r="AC30" s="1281"/>
      <c r="AD30" s="1298"/>
      <c r="AE30" s="1298"/>
      <c r="AF30" s="1298"/>
      <c r="AG30" s="1282"/>
      <c r="AH30" s="1281"/>
      <c r="AI30" s="1298"/>
      <c r="AJ30" s="1298"/>
      <c r="AK30" s="1298"/>
      <c r="AL30" s="1363"/>
      <c r="AM30" s="1363"/>
      <c r="AN30" s="1363"/>
      <c r="AO30" s="1281"/>
      <c r="AP30" s="1282"/>
    </row>
    <row r="31" spans="1:42" ht="15" customHeight="1" x14ac:dyDescent="0.15">
      <c r="A31" s="1359"/>
      <c r="B31" s="140"/>
      <c r="C31" s="160"/>
      <c r="D31" s="147"/>
      <c r="E31" s="1319"/>
      <c r="F31" s="1289"/>
      <c r="G31" s="1289"/>
      <c r="H31" s="1289"/>
      <c r="I31" s="1290"/>
      <c r="J31" s="162" t="s">
        <v>335</v>
      </c>
      <c r="K31" s="1289"/>
      <c r="L31" s="1289"/>
      <c r="M31" s="1289"/>
      <c r="N31" s="1289"/>
      <c r="O31" s="1289"/>
      <c r="P31" s="1289"/>
      <c r="Q31" s="1289"/>
      <c r="R31" s="1289"/>
      <c r="S31" s="1289"/>
      <c r="T31" s="138" t="s">
        <v>323</v>
      </c>
      <c r="U31" s="162" t="s">
        <v>321</v>
      </c>
      <c r="V31" s="883"/>
      <c r="W31" s="883"/>
      <c r="X31" s="1283"/>
      <c r="Y31" s="882" t="s">
        <v>696</v>
      </c>
      <c r="Z31" s="883"/>
      <c r="AA31" s="358">
        <v>20</v>
      </c>
      <c r="AB31" s="345" t="s">
        <v>696</v>
      </c>
      <c r="AC31" s="882"/>
      <c r="AD31" s="883"/>
      <c r="AE31" s="883"/>
      <c r="AF31" s="883"/>
      <c r="AG31" s="1283"/>
      <c r="AH31" s="882"/>
      <c r="AI31" s="883"/>
      <c r="AJ31" s="883"/>
      <c r="AK31" s="883"/>
      <c r="AL31" s="1363"/>
      <c r="AM31" s="1363"/>
      <c r="AN31" s="1363"/>
      <c r="AO31" s="882"/>
      <c r="AP31" s="1283"/>
    </row>
    <row r="32" spans="1:42" ht="15" customHeight="1" x14ac:dyDescent="0.15">
      <c r="A32" s="1361" t="s">
        <v>707</v>
      </c>
      <c r="B32" s="150"/>
      <c r="C32" s="159"/>
      <c r="D32" s="158"/>
      <c r="E32" s="921"/>
      <c r="F32" s="1295"/>
      <c r="G32" s="1295"/>
      <c r="H32" s="1295"/>
      <c r="I32" s="1296"/>
      <c r="J32" s="150"/>
      <c r="K32" s="1295"/>
      <c r="L32" s="1295"/>
      <c r="M32" s="1295"/>
      <c r="N32" s="1295"/>
      <c r="O32" s="1295"/>
      <c r="P32" s="1295"/>
      <c r="Q32" s="1295"/>
      <c r="R32" s="1295"/>
      <c r="S32" s="1295"/>
      <c r="T32" s="158"/>
      <c r="U32" s="180"/>
      <c r="V32" s="1298"/>
      <c r="W32" s="1298"/>
      <c r="X32" s="1282"/>
      <c r="Y32" s="1281"/>
      <c r="Z32" s="1298"/>
      <c r="AA32" s="1298"/>
      <c r="AB32" s="1282"/>
      <c r="AC32" s="1281"/>
      <c r="AD32" s="1298"/>
      <c r="AE32" s="1298"/>
      <c r="AF32" s="1298"/>
      <c r="AG32" s="1282"/>
      <c r="AH32" s="1281"/>
      <c r="AI32" s="1298"/>
      <c r="AJ32" s="1298"/>
      <c r="AK32" s="1298"/>
      <c r="AL32" s="1363"/>
      <c r="AM32" s="1363"/>
      <c r="AN32" s="1363"/>
      <c r="AO32" s="1281"/>
      <c r="AP32" s="1282"/>
    </row>
    <row r="33" spans="1:42" ht="15" customHeight="1" x14ac:dyDescent="0.15">
      <c r="A33" s="1359"/>
      <c r="B33" s="140"/>
      <c r="C33" s="250" t="s">
        <v>706</v>
      </c>
      <c r="D33" s="147"/>
      <c r="E33" s="921"/>
      <c r="F33" s="1289"/>
      <c r="G33" s="1289"/>
      <c r="H33" s="1289"/>
      <c r="I33" s="1290"/>
      <c r="J33" s="162" t="s">
        <v>335</v>
      </c>
      <c r="K33" s="1289"/>
      <c r="L33" s="1289"/>
      <c r="M33" s="1289"/>
      <c r="N33" s="1289"/>
      <c r="O33" s="1289"/>
      <c r="P33" s="1289"/>
      <c r="Q33" s="1289"/>
      <c r="R33" s="1289"/>
      <c r="S33" s="1289"/>
      <c r="T33" s="138" t="s">
        <v>323</v>
      </c>
      <c r="U33" s="162" t="s">
        <v>321</v>
      </c>
      <c r="V33" s="883"/>
      <c r="W33" s="883"/>
      <c r="X33" s="1283"/>
      <c r="Y33" s="882" t="s">
        <v>696</v>
      </c>
      <c r="Z33" s="883"/>
      <c r="AA33" s="358">
        <v>20</v>
      </c>
      <c r="AB33" s="345" t="s">
        <v>696</v>
      </c>
      <c r="AC33" s="882"/>
      <c r="AD33" s="883"/>
      <c r="AE33" s="883"/>
      <c r="AF33" s="883"/>
      <c r="AG33" s="1283"/>
      <c r="AH33" s="882"/>
      <c r="AI33" s="883"/>
      <c r="AJ33" s="883"/>
      <c r="AK33" s="883"/>
      <c r="AL33" s="1363"/>
      <c r="AM33" s="1363"/>
      <c r="AN33" s="1363"/>
      <c r="AO33" s="882"/>
      <c r="AP33" s="1283"/>
    </row>
    <row r="34" spans="1:42" ht="15" customHeight="1" x14ac:dyDescent="0.15">
      <c r="A34" s="1359"/>
      <c r="B34" s="140" t="s">
        <v>335</v>
      </c>
      <c r="C34" s="250" t="s">
        <v>428</v>
      </c>
      <c r="D34" s="147" t="s">
        <v>323</v>
      </c>
      <c r="E34" s="921"/>
      <c r="F34" s="1295"/>
      <c r="G34" s="1295"/>
      <c r="H34" s="1295"/>
      <c r="I34" s="1296"/>
      <c r="J34" s="140"/>
      <c r="K34" s="1295"/>
      <c r="L34" s="1295"/>
      <c r="M34" s="1295"/>
      <c r="N34" s="1295"/>
      <c r="O34" s="1295"/>
      <c r="P34" s="1295"/>
      <c r="Q34" s="1295"/>
      <c r="R34" s="1295"/>
      <c r="S34" s="1295"/>
      <c r="T34" s="147"/>
      <c r="U34" s="180"/>
      <c r="V34" s="1298"/>
      <c r="W34" s="1298"/>
      <c r="X34" s="1282"/>
      <c r="Y34" s="1281"/>
      <c r="Z34" s="1298"/>
      <c r="AA34" s="1298"/>
      <c r="AB34" s="1282"/>
      <c r="AC34" s="1281"/>
      <c r="AD34" s="1298"/>
      <c r="AE34" s="1298"/>
      <c r="AF34" s="1298"/>
      <c r="AG34" s="1282"/>
      <c r="AH34" s="1281"/>
      <c r="AI34" s="1298"/>
      <c r="AJ34" s="1298"/>
      <c r="AK34" s="1298"/>
      <c r="AL34" s="1363"/>
      <c r="AM34" s="1363"/>
      <c r="AN34" s="1363"/>
      <c r="AO34" s="1281"/>
      <c r="AP34" s="1282"/>
    </row>
    <row r="35" spans="1:42" ht="15" customHeight="1" x14ac:dyDescent="0.15">
      <c r="A35" s="1362"/>
      <c r="B35" s="162"/>
      <c r="C35" s="161"/>
      <c r="D35" s="138"/>
      <c r="E35" s="921"/>
      <c r="F35" s="1289"/>
      <c r="G35" s="1289"/>
      <c r="H35" s="1289"/>
      <c r="I35" s="1290"/>
      <c r="J35" s="162" t="s">
        <v>335</v>
      </c>
      <c r="K35" s="1289"/>
      <c r="L35" s="1289"/>
      <c r="M35" s="1289"/>
      <c r="N35" s="1289"/>
      <c r="O35" s="1289"/>
      <c r="P35" s="1289"/>
      <c r="Q35" s="1289"/>
      <c r="R35" s="1289"/>
      <c r="S35" s="1289"/>
      <c r="T35" s="138" t="s">
        <v>323</v>
      </c>
      <c r="U35" s="162" t="s">
        <v>321</v>
      </c>
      <c r="V35" s="883"/>
      <c r="W35" s="883"/>
      <c r="X35" s="1283"/>
      <c r="Y35" s="882" t="s">
        <v>696</v>
      </c>
      <c r="Z35" s="883"/>
      <c r="AA35" s="358">
        <v>20</v>
      </c>
      <c r="AB35" s="345" t="s">
        <v>696</v>
      </c>
      <c r="AC35" s="882"/>
      <c r="AD35" s="883"/>
      <c r="AE35" s="883"/>
      <c r="AF35" s="883"/>
      <c r="AG35" s="1283"/>
      <c r="AH35" s="882"/>
      <c r="AI35" s="883"/>
      <c r="AJ35" s="883"/>
      <c r="AK35" s="883"/>
      <c r="AL35" s="1363"/>
      <c r="AM35" s="1363"/>
      <c r="AN35" s="1363"/>
      <c r="AO35" s="882"/>
      <c r="AP35" s="1283"/>
    </row>
    <row r="36" spans="1:42" ht="6" customHeight="1" thickBot="1" x14ac:dyDescent="0.2"/>
    <row r="37" spans="1:42" ht="9" customHeight="1" thickTop="1" x14ac:dyDescent="0.15">
      <c r="W37" s="1005" t="s">
        <v>378</v>
      </c>
      <c r="X37" s="1007"/>
      <c r="Y37" s="1007"/>
      <c r="Z37" s="1027" t="s">
        <v>33</v>
      </c>
      <c r="AA37" s="1028"/>
      <c r="AB37" s="1028"/>
      <c r="AC37" s="1028"/>
      <c r="AD37" s="836"/>
      <c r="AE37" s="1369">
        <v>0</v>
      </c>
      <c r="AF37" s="1370"/>
      <c r="AH37" s="1005" t="s">
        <v>461</v>
      </c>
      <c r="AI37" s="1006"/>
      <c r="AJ37" s="1007"/>
      <c r="AK37" s="1036" t="s">
        <v>33</v>
      </c>
      <c r="AL37" s="1036"/>
      <c r="AM37" s="1036"/>
      <c r="AN37" s="1036"/>
      <c r="AO37" s="1308">
        <v>1</v>
      </c>
      <c r="AP37" s="1309"/>
    </row>
    <row r="38" spans="1:42" ht="6" customHeight="1" x14ac:dyDescent="0.15">
      <c r="A38" s="784" t="s">
        <v>425</v>
      </c>
      <c r="B38" s="784"/>
      <c r="C38" s="784"/>
      <c r="D38" s="784"/>
      <c r="E38" s="784"/>
      <c r="F38" s="784"/>
      <c r="G38" s="784"/>
      <c r="H38" s="784"/>
      <c r="I38" s="784"/>
      <c r="J38" s="784"/>
      <c r="W38" s="1008"/>
      <c r="X38" s="921"/>
      <c r="Y38" s="921"/>
      <c r="Z38" s="888"/>
      <c r="AA38" s="889"/>
      <c r="AB38" s="889"/>
      <c r="AC38" s="889"/>
      <c r="AD38" s="825"/>
      <c r="AE38" s="1371"/>
      <c r="AF38" s="1372"/>
      <c r="AH38" s="1008"/>
      <c r="AI38" s="1009"/>
      <c r="AJ38" s="921"/>
      <c r="AK38" s="829"/>
      <c r="AL38" s="829"/>
      <c r="AM38" s="829"/>
      <c r="AN38" s="829"/>
      <c r="AO38" s="1299"/>
      <c r="AP38" s="1300"/>
    </row>
    <row r="39" spans="1:42" ht="15" customHeight="1" x14ac:dyDescent="0.15">
      <c r="A39" s="784"/>
      <c r="B39" s="784"/>
      <c r="C39" s="784"/>
      <c r="D39" s="784"/>
      <c r="E39" s="784"/>
      <c r="F39" s="784"/>
      <c r="G39" s="784"/>
      <c r="H39" s="784"/>
      <c r="I39" s="784"/>
      <c r="J39" s="784"/>
      <c r="K39" s="974" t="s">
        <v>607</v>
      </c>
      <c r="L39" s="974"/>
      <c r="M39" s="974"/>
      <c r="N39" s="974"/>
      <c r="O39" s="974"/>
      <c r="P39" s="306" t="s">
        <v>606</v>
      </c>
      <c r="Q39" s="1366">
        <v>45117</v>
      </c>
      <c r="R39" s="1366"/>
      <c r="S39" s="1366"/>
      <c r="T39" s="1366"/>
      <c r="U39" s="146"/>
      <c r="V39" s="146"/>
      <c r="W39" s="1008"/>
      <c r="X39" s="921"/>
      <c r="Y39" s="921"/>
      <c r="Z39" s="1002" t="s">
        <v>57</v>
      </c>
      <c r="AA39" s="1003"/>
      <c r="AB39" s="1003"/>
      <c r="AC39" s="1003"/>
      <c r="AD39" s="1004"/>
      <c r="AE39" s="1367">
        <v>0</v>
      </c>
      <c r="AF39" s="1368"/>
      <c r="AH39" s="1008"/>
      <c r="AI39" s="1009"/>
      <c r="AJ39" s="921"/>
      <c r="AK39" s="829" t="s">
        <v>57</v>
      </c>
      <c r="AL39" s="829"/>
      <c r="AM39" s="829"/>
      <c r="AN39" s="829"/>
      <c r="AO39" s="1364">
        <v>0</v>
      </c>
      <c r="AP39" s="1365"/>
    </row>
    <row r="40" spans="1:42" ht="3" customHeight="1" x14ac:dyDescent="0.15">
      <c r="A40" s="134"/>
      <c r="B40" s="134"/>
      <c r="C40" s="134"/>
      <c r="D40" s="134"/>
      <c r="E40" s="136"/>
      <c r="F40" s="136"/>
      <c r="G40" s="136"/>
      <c r="H40" s="136"/>
      <c r="I40" s="136"/>
      <c r="W40" s="1008"/>
      <c r="X40" s="921"/>
      <c r="Y40" s="921"/>
      <c r="Z40" s="793" t="s">
        <v>58</v>
      </c>
      <c r="AA40" s="794"/>
      <c r="AB40" s="794"/>
      <c r="AC40" s="794"/>
      <c r="AD40" s="827"/>
      <c r="AE40" s="1373">
        <v>0</v>
      </c>
      <c r="AF40" s="1374"/>
      <c r="AH40" s="1008"/>
      <c r="AI40" s="1009"/>
      <c r="AJ40" s="921"/>
      <c r="AK40" s="829" t="s">
        <v>58</v>
      </c>
      <c r="AL40" s="829"/>
      <c r="AM40" s="829"/>
      <c r="AN40" s="829"/>
      <c r="AO40" s="1284">
        <v>0</v>
      </c>
      <c r="AP40" s="1285"/>
    </row>
    <row r="41" spans="1:42" ht="12" customHeight="1" x14ac:dyDescent="0.15">
      <c r="A41" s="913" t="s">
        <v>59</v>
      </c>
      <c r="B41" s="177"/>
      <c r="C41" s="174"/>
      <c r="D41" s="175"/>
      <c r="E41" s="1391" t="s">
        <v>491</v>
      </c>
      <c r="F41" s="1392"/>
      <c r="G41" s="1392"/>
      <c r="H41" s="1392"/>
      <c r="I41" s="1392"/>
      <c r="J41" s="1392"/>
      <c r="K41" s="1392"/>
      <c r="L41" s="1392"/>
      <c r="M41" s="1392"/>
      <c r="N41" s="1392"/>
      <c r="O41" s="1392"/>
      <c r="P41" s="1392"/>
      <c r="Q41" s="1392"/>
      <c r="R41" s="1392"/>
      <c r="S41" s="1392"/>
      <c r="T41" s="1393"/>
      <c r="U41" s="343"/>
      <c r="W41" s="1008"/>
      <c r="X41" s="921"/>
      <c r="Y41" s="921"/>
      <c r="Z41" s="888"/>
      <c r="AA41" s="889"/>
      <c r="AB41" s="889"/>
      <c r="AC41" s="889"/>
      <c r="AD41" s="825"/>
      <c r="AE41" s="1375"/>
      <c r="AF41" s="1376"/>
      <c r="AH41" s="1008"/>
      <c r="AI41" s="1009"/>
      <c r="AJ41" s="921"/>
      <c r="AK41" s="829"/>
      <c r="AL41" s="829"/>
      <c r="AM41" s="829"/>
      <c r="AN41" s="829"/>
      <c r="AO41" s="1299"/>
      <c r="AP41" s="1300"/>
    </row>
    <row r="42" spans="1:42" ht="3" customHeight="1" x14ac:dyDescent="0.15">
      <c r="A42" s="965"/>
      <c r="B42" s="140"/>
      <c r="C42" s="173"/>
      <c r="D42" s="139"/>
      <c r="E42" s="1394"/>
      <c r="F42" s="1395"/>
      <c r="G42" s="1395"/>
      <c r="H42" s="1395"/>
      <c r="I42" s="1395"/>
      <c r="J42" s="1395"/>
      <c r="K42" s="1395"/>
      <c r="L42" s="1395"/>
      <c r="M42" s="1395"/>
      <c r="N42" s="1395"/>
      <c r="O42" s="1395"/>
      <c r="P42" s="1395"/>
      <c r="Q42" s="1395"/>
      <c r="R42" s="1395"/>
      <c r="S42" s="1395"/>
      <c r="T42" s="1396"/>
      <c r="U42" s="343"/>
      <c r="V42" s="139"/>
      <c r="W42" s="1008"/>
      <c r="X42" s="921"/>
      <c r="Y42" s="921"/>
      <c r="Z42" s="793" t="s">
        <v>377</v>
      </c>
      <c r="AA42" s="794"/>
      <c r="AB42" s="794"/>
      <c r="AC42" s="794"/>
      <c r="AD42" s="827"/>
      <c r="AE42" s="1373">
        <v>0</v>
      </c>
      <c r="AF42" s="1374"/>
      <c r="AH42" s="1008"/>
      <c r="AI42" s="1009"/>
      <c r="AJ42" s="921"/>
      <c r="AK42" s="829" t="s">
        <v>377</v>
      </c>
      <c r="AL42" s="829"/>
      <c r="AM42" s="829"/>
      <c r="AN42" s="829"/>
      <c r="AO42" s="1284">
        <v>0</v>
      </c>
      <c r="AP42" s="1285"/>
    </row>
    <row r="43" spans="1:42" ht="12" customHeight="1" thickBot="1" x14ac:dyDescent="0.2">
      <c r="A43" s="965"/>
      <c r="B43" s="140"/>
      <c r="C43" s="973" t="s">
        <v>364</v>
      </c>
      <c r="D43" s="139"/>
      <c r="E43" s="1403" t="s">
        <v>601</v>
      </c>
      <c r="F43" s="1404"/>
      <c r="G43" s="1377" t="s">
        <v>602</v>
      </c>
      <c r="H43" s="1377"/>
      <c r="I43" s="1377"/>
      <c r="J43" s="1377" t="s">
        <v>603</v>
      </c>
      <c r="K43" s="1377"/>
      <c r="L43" s="1377"/>
      <c r="M43" s="1377" t="s">
        <v>604</v>
      </c>
      <c r="N43" s="1377"/>
      <c r="O43" s="1379" t="s">
        <v>605</v>
      </c>
      <c r="P43" s="1380"/>
      <c r="Q43" s="1381"/>
      <c r="R43" s="1379" t="s">
        <v>368</v>
      </c>
      <c r="S43" s="1380"/>
      <c r="T43" s="1381"/>
      <c r="U43" s="378"/>
      <c r="V43" s="139"/>
      <c r="W43" s="1010"/>
      <c r="X43" s="1012"/>
      <c r="Y43" s="1012"/>
      <c r="Z43" s="1013"/>
      <c r="AA43" s="1014"/>
      <c r="AB43" s="1014"/>
      <c r="AC43" s="1014"/>
      <c r="AD43" s="1015"/>
      <c r="AE43" s="1397"/>
      <c r="AF43" s="1398"/>
      <c r="AH43" s="1010"/>
      <c r="AI43" s="1011"/>
      <c r="AJ43" s="1012"/>
      <c r="AK43" s="870"/>
      <c r="AL43" s="870"/>
      <c r="AM43" s="870"/>
      <c r="AN43" s="870"/>
      <c r="AO43" s="1286"/>
      <c r="AP43" s="1287"/>
    </row>
    <row r="44" spans="1:42" ht="3" customHeight="1" thickTop="1" x14ac:dyDescent="0.15">
      <c r="A44" s="965"/>
      <c r="B44" s="140"/>
      <c r="C44" s="973"/>
      <c r="D44" s="139"/>
      <c r="E44" s="1405"/>
      <c r="F44" s="1406"/>
      <c r="G44" s="1378"/>
      <c r="H44" s="1378"/>
      <c r="I44" s="1378"/>
      <c r="J44" s="1378"/>
      <c r="K44" s="1378"/>
      <c r="L44" s="1378"/>
      <c r="M44" s="1378"/>
      <c r="N44" s="1378"/>
      <c r="O44" s="1382"/>
      <c r="P44" s="973"/>
      <c r="Q44" s="1383"/>
      <c r="R44" s="1382"/>
      <c r="S44" s="973"/>
      <c r="T44" s="1383"/>
      <c r="U44" s="378"/>
      <c r="V44" s="173"/>
      <c r="W44" s="173"/>
      <c r="AH44" s="131"/>
      <c r="AI44" s="131"/>
      <c r="AJ44" s="131"/>
      <c r="AK44" s="131"/>
      <c r="AL44" s="131"/>
      <c r="AM44" s="131"/>
      <c r="AN44" s="131"/>
      <c r="AO44" s="131"/>
      <c r="AP44" s="131"/>
    </row>
    <row r="45" spans="1:42" ht="15" customHeight="1" thickBot="1" x14ac:dyDescent="0.2">
      <c r="A45" s="965"/>
      <c r="B45" s="140" t="s">
        <v>335</v>
      </c>
      <c r="C45" s="139" t="s">
        <v>365</v>
      </c>
      <c r="D45" s="139" t="s">
        <v>323</v>
      </c>
      <c r="E45" s="1384">
        <v>2022</v>
      </c>
      <c r="F45" s="1385"/>
      <c r="G45" s="1386">
        <v>2021</v>
      </c>
      <c r="H45" s="1386"/>
      <c r="I45" s="1386"/>
      <c r="J45" s="1386">
        <v>2020</v>
      </c>
      <c r="K45" s="1386"/>
      <c r="L45" s="1386"/>
      <c r="M45" s="1386">
        <v>2019</v>
      </c>
      <c r="N45" s="1385"/>
      <c r="O45" s="1384">
        <v>2018</v>
      </c>
      <c r="P45" s="1399"/>
      <c r="Q45" s="1385"/>
      <c r="R45" s="1382"/>
      <c r="S45" s="973"/>
      <c r="T45" s="1383"/>
      <c r="U45" s="378"/>
      <c r="V45" s="173"/>
      <c r="W45" s="173"/>
      <c r="AH45" s="131"/>
      <c r="AI45" s="131"/>
      <c r="AJ45" s="131"/>
      <c r="AK45" s="131"/>
      <c r="AL45" s="131"/>
      <c r="AM45" s="131"/>
      <c r="AN45" s="131"/>
      <c r="AO45" s="131"/>
      <c r="AP45" s="131"/>
    </row>
    <row r="46" spans="1:42" ht="15" customHeight="1" thickTop="1" x14ac:dyDescent="0.15">
      <c r="A46" s="914"/>
      <c r="B46" s="140"/>
      <c r="C46" s="139"/>
      <c r="D46" s="139"/>
      <c r="E46" s="1400">
        <v>2023</v>
      </c>
      <c r="F46" s="1401"/>
      <c r="G46" s="1400">
        <v>2023</v>
      </c>
      <c r="H46" s="1402"/>
      <c r="I46" s="1401"/>
      <c r="J46" s="1400">
        <v>2023</v>
      </c>
      <c r="K46" s="1402"/>
      <c r="L46" s="1401"/>
      <c r="M46" s="1400">
        <v>2023</v>
      </c>
      <c r="N46" s="1401"/>
      <c r="O46" s="1400">
        <v>2023</v>
      </c>
      <c r="P46" s="1402"/>
      <c r="Q46" s="1401"/>
      <c r="R46" s="1388"/>
      <c r="S46" s="1389"/>
      <c r="T46" s="1390"/>
      <c r="U46" s="378"/>
      <c r="V46" s="173"/>
      <c r="W46" s="173"/>
      <c r="AH46" s="952" t="s">
        <v>379</v>
      </c>
      <c r="AI46" s="953"/>
      <c r="AJ46" s="954"/>
      <c r="AK46" s="938" t="s">
        <v>380</v>
      </c>
      <c r="AL46" s="939"/>
      <c r="AM46" s="939"/>
      <c r="AN46" s="940"/>
      <c r="AO46" s="1308">
        <v>1</v>
      </c>
      <c r="AP46" s="1309"/>
    </row>
    <row r="47" spans="1:42" ht="15" customHeight="1" thickBot="1" x14ac:dyDescent="0.2">
      <c r="A47" s="1359" t="s">
        <v>696</v>
      </c>
      <c r="B47" s="150"/>
      <c r="C47" s="249" t="s">
        <v>702</v>
      </c>
      <c r="D47" s="158"/>
      <c r="E47" s="1247">
        <v>0</v>
      </c>
      <c r="F47" s="1249"/>
      <c r="G47" s="1358"/>
      <c r="H47" s="1358"/>
      <c r="I47" s="1358"/>
      <c r="J47" s="1358"/>
      <c r="K47" s="1358"/>
      <c r="L47" s="1358"/>
      <c r="M47" s="1358"/>
      <c r="N47" s="1358"/>
      <c r="O47" s="1247"/>
      <c r="P47" s="1248"/>
      <c r="Q47" s="1249"/>
      <c r="R47" s="1387" t="s">
        <v>249</v>
      </c>
      <c r="S47" s="1387"/>
      <c r="T47" s="1387"/>
      <c r="U47" s="343"/>
      <c r="V47" s="139"/>
      <c r="W47" s="139"/>
      <c r="AH47" s="955"/>
      <c r="AI47" s="956"/>
      <c r="AJ47" s="957"/>
      <c r="AK47" s="941"/>
      <c r="AL47" s="942"/>
      <c r="AM47" s="942"/>
      <c r="AN47" s="943"/>
      <c r="AO47" s="1286"/>
      <c r="AP47" s="1287"/>
    </row>
    <row r="48" spans="1:42" ht="15" customHeight="1" thickTop="1" thickBot="1" x14ac:dyDescent="0.2">
      <c r="A48" s="1359"/>
      <c r="B48" s="140" t="s">
        <v>335</v>
      </c>
      <c r="C48" s="250" t="s">
        <v>737</v>
      </c>
      <c r="D48" s="147" t="s">
        <v>323</v>
      </c>
      <c r="E48" s="1256"/>
      <c r="F48" s="1258"/>
      <c r="G48" s="1358"/>
      <c r="H48" s="1358"/>
      <c r="I48" s="1358"/>
      <c r="J48" s="1358"/>
      <c r="K48" s="1358"/>
      <c r="L48" s="1358"/>
      <c r="M48" s="1358"/>
      <c r="N48" s="1358"/>
      <c r="O48" s="1256"/>
      <c r="P48" s="1257"/>
      <c r="Q48" s="1258"/>
      <c r="R48" s="1387"/>
      <c r="S48" s="1387"/>
      <c r="T48" s="1387"/>
      <c r="U48" s="343"/>
      <c r="V48" s="139"/>
      <c r="W48" s="139"/>
      <c r="X48" s="179"/>
      <c r="AD48" s="131"/>
      <c r="AE48" s="379"/>
      <c r="AF48" s="379"/>
      <c r="AG48" s="379"/>
    </row>
    <row r="49" spans="1:42" ht="15" customHeight="1" thickTop="1" x14ac:dyDescent="0.15">
      <c r="A49" s="1361" t="s">
        <v>65</v>
      </c>
      <c r="B49" s="150"/>
      <c r="C49" s="249" t="s">
        <v>703</v>
      </c>
      <c r="D49" s="158"/>
      <c r="E49" s="1247"/>
      <c r="F49" s="1249"/>
      <c r="G49" s="1358">
        <v>40</v>
      </c>
      <c r="H49" s="1358"/>
      <c r="I49" s="1358"/>
      <c r="J49" s="1358"/>
      <c r="K49" s="1358"/>
      <c r="L49" s="1358"/>
      <c r="M49" s="1358"/>
      <c r="N49" s="1358"/>
      <c r="O49" s="1247"/>
      <c r="P49" s="1248"/>
      <c r="Q49" s="1249"/>
      <c r="R49" s="1387" t="s">
        <v>65</v>
      </c>
      <c r="S49" s="1387"/>
      <c r="T49" s="1387"/>
      <c r="U49" s="343"/>
      <c r="V49" s="139"/>
      <c r="W49" s="1407" t="s">
        <v>431</v>
      </c>
      <c r="X49" s="781"/>
      <c r="Y49" s="218"/>
      <c r="Z49" s="218"/>
      <c r="AA49" s="218"/>
      <c r="AB49" s="218"/>
      <c r="AC49" s="218"/>
      <c r="AD49" s="218"/>
      <c r="AE49" s="218"/>
      <c r="AF49" s="218"/>
      <c r="AG49" s="218"/>
      <c r="AH49" s="218"/>
      <c r="AI49" s="218"/>
      <c r="AJ49" s="218"/>
      <c r="AK49" s="218"/>
      <c r="AL49" s="218"/>
      <c r="AM49" s="218"/>
      <c r="AN49" s="218"/>
      <c r="AO49" s="218"/>
      <c r="AP49" s="219"/>
    </row>
    <row r="50" spans="1:42" ht="15" customHeight="1" x14ac:dyDescent="0.15">
      <c r="A50" s="1359"/>
      <c r="B50" s="140" t="s">
        <v>335</v>
      </c>
      <c r="C50" s="250" t="s">
        <v>737</v>
      </c>
      <c r="D50" s="147" t="s">
        <v>323</v>
      </c>
      <c r="E50" s="1256"/>
      <c r="F50" s="1258"/>
      <c r="G50" s="1358"/>
      <c r="H50" s="1358"/>
      <c r="I50" s="1358"/>
      <c r="J50" s="1358"/>
      <c r="K50" s="1358"/>
      <c r="L50" s="1358"/>
      <c r="M50" s="1358"/>
      <c r="N50" s="1358"/>
      <c r="O50" s="1256"/>
      <c r="P50" s="1257"/>
      <c r="Q50" s="1258"/>
      <c r="R50" s="1387"/>
      <c r="S50" s="1387"/>
      <c r="T50" s="1387"/>
      <c r="U50" s="343"/>
      <c r="V50" s="139"/>
      <c r="W50" s="380" t="s">
        <v>430</v>
      </c>
      <c r="X50" s="754" t="s">
        <v>464</v>
      </c>
      <c r="Y50" s="754"/>
      <c r="Z50" s="754"/>
      <c r="AA50" s="754"/>
      <c r="AB50" s="754"/>
      <c r="AC50" s="754"/>
      <c r="AD50" s="754"/>
      <c r="AE50" s="754"/>
      <c r="AF50" s="754"/>
      <c r="AG50" s="754"/>
      <c r="AH50" s="754"/>
      <c r="AI50" s="754"/>
      <c r="AJ50" s="754"/>
      <c r="AK50" s="754"/>
      <c r="AL50" s="754"/>
      <c r="AM50" s="754"/>
      <c r="AN50" s="754"/>
      <c r="AO50" s="754"/>
      <c r="AP50" s="866"/>
    </row>
    <row r="51" spans="1:42" ht="15" customHeight="1" x14ac:dyDescent="0.15">
      <c r="A51" s="1361" t="s">
        <v>707</v>
      </c>
      <c r="B51" s="150"/>
      <c r="C51" s="249" t="s">
        <v>706</v>
      </c>
      <c r="D51" s="158"/>
      <c r="E51" s="1281"/>
      <c r="F51" s="1282"/>
      <c r="G51" s="1363"/>
      <c r="H51" s="1363"/>
      <c r="I51" s="1363"/>
      <c r="J51" s="1363"/>
      <c r="K51" s="1363"/>
      <c r="L51" s="1363"/>
      <c r="M51" s="1363"/>
      <c r="N51" s="1363"/>
      <c r="O51" s="1281"/>
      <c r="P51" s="1298"/>
      <c r="Q51" s="1282"/>
      <c r="R51" s="1363" t="s">
        <v>696</v>
      </c>
      <c r="S51" s="1363"/>
      <c r="T51" s="1363"/>
      <c r="U51" s="343"/>
      <c r="V51" s="139"/>
      <c r="W51" s="380"/>
      <c r="X51" s="754" t="s">
        <v>478</v>
      </c>
      <c r="Y51" s="754"/>
      <c r="Z51" s="754"/>
      <c r="AA51" s="754"/>
      <c r="AB51" s="754"/>
      <c r="AC51" s="754"/>
      <c r="AD51" s="754"/>
      <c r="AE51" s="754"/>
      <c r="AF51" s="754"/>
      <c r="AG51" s="754"/>
      <c r="AH51" s="754"/>
      <c r="AI51" s="754"/>
      <c r="AJ51" s="754"/>
      <c r="AK51" s="754"/>
      <c r="AL51" s="754"/>
      <c r="AM51" s="754"/>
      <c r="AN51" s="754"/>
      <c r="AO51" s="754"/>
      <c r="AP51" s="866"/>
    </row>
    <row r="52" spans="1:42" ht="15" customHeight="1" x14ac:dyDescent="0.15">
      <c r="A52" s="1359"/>
      <c r="B52" s="162" t="s">
        <v>335</v>
      </c>
      <c r="C52" s="251" t="s">
        <v>737</v>
      </c>
      <c r="D52" s="138" t="s">
        <v>323</v>
      </c>
      <c r="E52" s="882"/>
      <c r="F52" s="1283"/>
      <c r="G52" s="1363"/>
      <c r="H52" s="1363"/>
      <c r="I52" s="1363"/>
      <c r="J52" s="1363"/>
      <c r="K52" s="1363"/>
      <c r="L52" s="1363"/>
      <c r="M52" s="1363"/>
      <c r="N52" s="1363"/>
      <c r="O52" s="882"/>
      <c r="P52" s="883"/>
      <c r="Q52" s="1283"/>
      <c r="R52" s="1363"/>
      <c r="S52" s="1363"/>
      <c r="T52" s="1363"/>
      <c r="U52" s="343"/>
      <c r="V52" s="139"/>
      <c r="W52" s="304"/>
      <c r="X52" s="754" t="s">
        <v>586</v>
      </c>
      <c r="Y52" s="754"/>
      <c r="Z52" s="754"/>
      <c r="AA52" s="754"/>
      <c r="AB52" s="754"/>
      <c r="AC52" s="754"/>
      <c r="AD52" s="754"/>
      <c r="AE52" s="754"/>
      <c r="AF52" s="754"/>
      <c r="AG52" s="754"/>
      <c r="AH52" s="754"/>
      <c r="AI52" s="754"/>
      <c r="AJ52" s="754"/>
      <c r="AK52" s="754"/>
      <c r="AL52" s="754"/>
      <c r="AM52" s="754"/>
      <c r="AN52" s="754"/>
      <c r="AO52" s="754"/>
      <c r="AP52" s="866"/>
    </row>
    <row r="53" spans="1:42" ht="15" customHeight="1" x14ac:dyDescent="0.15">
      <c r="A53" s="794" t="s">
        <v>433</v>
      </c>
      <c r="B53" s="794"/>
      <c r="C53" s="794"/>
      <c r="D53" s="794"/>
      <c r="E53" s="794"/>
      <c r="F53" s="794"/>
      <c r="G53" s="794"/>
      <c r="H53" s="794"/>
      <c r="I53" s="794"/>
      <c r="J53" s="794"/>
      <c r="K53" s="794"/>
      <c r="L53" s="794"/>
      <c r="M53" s="794"/>
      <c r="N53" s="794"/>
      <c r="O53" s="794"/>
      <c r="P53" s="794"/>
      <c r="Q53" s="794"/>
      <c r="R53" s="794"/>
      <c r="S53" s="794"/>
      <c r="T53" s="794"/>
      <c r="U53" s="972"/>
      <c r="W53" s="304" t="s">
        <v>429</v>
      </c>
      <c r="X53" s="754" t="s">
        <v>432</v>
      </c>
      <c r="Y53" s="754"/>
      <c r="Z53" s="754"/>
      <c r="AA53" s="754"/>
      <c r="AB53" s="754"/>
      <c r="AC53" s="754"/>
      <c r="AD53" s="754"/>
      <c r="AE53" s="754"/>
      <c r="AF53" s="754"/>
      <c r="AG53" s="754"/>
      <c r="AH53" s="754"/>
      <c r="AI53" s="754"/>
      <c r="AJ53" s="754"/>
      <c r="AK53" s="754"/>
      <c r="AL53" s="754"/>
      <c r="AM53" s="754"/>
      <c r="AN53" s="754"/>
      <c r="AO53" s="754"/>
      <c r="AP53" s="866"/>
    </row>
    <row r="54" spans="1:42" ht="15" customHeight="1" x14ac:dyDescent="0.15">
      <c r="A54" s="972" t="s">
        <v>434</v>
      </c>
      <c r="B54" s="972"/>
      <c r="C54" s="972"/>
      <c r="D54" s="972"/>
      <c r="E54" s="972"/>
      <c r="F54" s="972"/>
      <c r="G54" s="972"/>
      <c r="H54" s="972"/>
      <c r="I54" s="972"/>
      <c r="J54" s="972"/>
      <c r="K54" s="972"/>
      <c r="L54" s="972"/>
      <c r="M54" s="972"/>
      <c r="N54" s="972"/>
      <c r="O54" s="972"/>
      <c r="P54" s="972"/>
      <c r="Q54" s="972"/>
      <c r="R54" s="972"/>
      <c r="S54" s="972"/>
      <c r="T54" s="972"/>
      <c r="U54" s="972"/>
      <c r="W54" s="304"/>
      <c r="X54" s="754" t="s">
        <v>563</v>
      </c>
      <c r="Y54" s="754"/>
      <c r="Z54" s="754"/>
      <c r="AA54" s="754"/>
      <c r="AB54" s="754"/>
      <c r="AC54" s="754"/>
      <c r="AD54" s="754"/>
      <c r="AE54" s="754"/>
      <c r="AF54" s="754"/>
      <c r="AG54" s="754"/>
      <c r="AH54" s="754"/>
      <c r="AI54" s="754"/>
      <c r="AJ54" s="754"/>
      <c r="AK54" s="754"/>
      <c r="AL54" s="754"/>
      <c r="AM54" s="754"/>
      <c r="AN54" s="754"/>
      <c r="AO54" s="754"/>
      <c r="AP54" s="866"/>
    </row>
    <row r="55" spans="1:42" ht="15" customHeight="1" thickBot="1" x14ac:dyDescent="0.2">
      <c r="A55" s="208"/>
      <c r="B55" s="208"/>
      <c r="C55" s="208"/>
      <c r="D55" s="208"/>
      <c r="E55" s="208"/>
      <c r="F55" s="208"/>
      <c r="G55" s="208"/>
      <c r="H55" s="208"/>
      <c r="I55" s="208"/>
      <c r="J55" s="208"/>
      <c r="K55" s="208"/>
      <c r="L55" s="208"/>
      <c r="M55" s="208"/>
      <c r="N55" s="208"/>
      <c r="O55" s="208"/>
      <c r="P55" s="208"/>
      <c r="Q55" s="208"/>
      <c r="R55" s="208"/>
      <c r="S55" s="208"/>
      <c r="T55" s="208"/>
      <c r="U55" s="208"/>
      <c r="V55" s="208"/>
      <c r="W55" s="215" t="s">
        <v>427</v>
      </c>
      <c r="X55" s="779" t="s">
        <v>596</v>
      </c>
      <c r="Y55" s="779"/>
      <c r="Z55" s="779"/>
      <c r="AA55" s="779"/>
      <c r="AB55" s="779"/>
      <c r="AC55" s="779"/>
      <c r="AD55" s="779"/>
      <c r="AE55" s="779"/>
      <c r="AF55" s="779"/>
      <c r="AG55" s="779"/>
      <c r="AH55" s="779"/>
      <c r="AI55" s="779"/>
      <c r="AJ55" s="779"/>
      <c r="AK55" s="779"/>
      <c r="AL55" s="779"/>
      <c r="AM55" s="779"/>
      <c r="AN55" s="779"/>
      <c r="AO55" s="779"/>
      <c r="AP55" s="780"/>
    </row>
    <row r="56" spans="1:42" ht="15" customHeight="1" thickTop="1" x14ac:dyDescent="0.15">
      <c r="A56" s="208"/>
      <c r="B56" s="208"/>
      <c r="C56" s="208"/>
      <c r="D56" s="208"/>
      <c r="E56" s="208"/>
      <c r="F56" s="208"/>
      <c r="G56" s="208"/>
      <c r="H56" s="208"/>
      <c r="I56" s="208"/>
      <c r="J56" s="208"/>
      <c r="K56" s="208"/>
      <c r="L56" s="208"/>
      <c r="M56" s="208"/>
      <c r="N56" s="208"/>
      <c r="O56" s="208"/>
      <c r="P56" s="208"/>
      <c r="Q56" s="208"/>
      <c r="R56" s="208"/>
      <c r="S56" s="208"/>
      <c r="T56" s="208"/>
      <c r="U56" s="208"/>
      <c r="V56" s="208"/>
    </row>
    <row r="57" spans="1:42" ht="13.5" customHeight="1" x14ac:dyDescent="0.15"/>
    <row r="58" spans="1:42" ht="13.5" customHeight="1" x14ac:dyDescent="0.15"/>
    <row r="59" spans="1:42" ht="13.5" customHeight="1" x14ac:dyDescent="0.15"/>
    <row r="60" spans="1:42" ht="13.5" customHeight="1" x14ac:dyDescent="0.15"/>
    <row r="61" spans="1:42" ht="13.5" customHeight="1" x14ac:dyDescent="0.15"/>
    <row r="62" spans="1:42" ht="13.5" customHeight="1" x14ac:dyDescent="0.15"/>
    <row r="63" spans="1:42" ht="13.5" customHeight="1" x14ac:dyDescent="0.15"/>
    <row r="64" spans="1:42" ht="13.5" customHeight="1" x14ac:dyDescent="0.15"/>
    <row r="65" ht="13.5" customHeight="1" x14ac:dyDescent="0.15"/>
    <row r="66" ht="13.5" customHeight="1" x14ac:dyDescent="0.15"/>
  </sheetData>
  <mergeCells count="246">
    <mergeCell ref="X55:AP55"/>
    <mergeCell ref="X51:AP51"/>
    <mergeCell ref="X52:AP52"/>
    <mergeCell ref="A53:U53"/>
    <mergeCell ref="X53:AP53"/>
    <mergeCell ref="A54:U54"/>
    <mergeCell ref="X54:AP54"/>
    <mergeCell ref="R49:T50"/>
    <mergeCell ref="W49:X49"/>
    <mergeCell ref="X50:AP50"/>
    <mergeCell ref="A51:A52"/>
    <mergeCell ref="E51:F52"/>
    <mergeCell ref="G51:I52"/>
    <mergeCell ref="J51:L52"/>
    <mergeCell ref="M51:N52"/>
    <mergeCell ref="O51:Q52"/>
    <mergeCell ref="R51:T52"/>
    <mergeCell ref="A49:A50"/>
    <mergeCell ref="E49:F50"/>
    <mergeCell ref="G49:I50"/>
    <mergeCell ref="J49:L50"/>
    <mergeCell ref="M49:N50"/>
    <mergeCell ref="O49:Q50"/>
    <mergeCell ref="AO46:AP47"/>
    <mergeCell ref="A47:A48"/>
    <mergeCell ref="E47:F48"/>
    <mergeCell ref="G47:I48"/>
    <mergeCell ref="J47:L48"/>
    <mergeCell ref="M47:N48"/>
    <mergeCell ref="O47:Q48"/>
    <mergeCell ref="R47:T48"/>
    <mergeCell ref="R43:T46"/>
    <mergeCell ref="A41:A46"/>
    <mergeCell ref="E41:T42"/>
    <mergeCell ref="Z42:AD43"/>
    <mergeCell ref="AE42:AF43"/>
    <mergeCell ref="AK42:AN43"/>
    <mergeCell ref="AO42:AP43"/>
    <mergeCell ref="C43:C44"/>
    <mergeCell ref="O45:Q45"/>
    <mergeCell ref="E46:F46"/>
    <mergeCell ref="G46:I46"/>
    <mergeCell ref="J46:L46"/>
    <mergeCell ref="M46:N46"/>
    <mergeCell ref="O46:Q46"/>
    <mergeCell ref="E43:F44"/>
    <mergeCell ref="G43:I44"/>
    <mergeCell ref="J43:L44"/>
    <mergeCell ref="M43:N44"/>
    <mergeCell ref="O43:Q44"/>
    <mergeCell ref="E45:F45"/>
    <mergeCell ref="G45:I45"/>
    <mergeCell ref="J45:L45"/>
    <mergeCell ref="M45:N45"/>
    <mergeCell ref="AH46:AJ47"/>
    <mergeCell ref="AK46:AN47"/>
    <mergeCell ref="AO37:AP38"/>
    <mergeCell ref="AO39:AP39"/>
    <mergeCell ref="Z40:AD41"/>
    <mergeCell ref="AH34:AK35"/>
    <mergeCell ref="AL34:AN35"/>
    <mergeCell ref="AO34:AP35"/>
    <mergeCell ref="F35:I35"/>
    <mergeCell ref="K35:S35"/>
    <mergeCell ref="V35:X35"/>
    <mergeCell ref="Y35:Z35"/>
    <mergeCell ref="A38:J39"/>
    <mergeCell ref="K39:O39"/>
    <mergeCell ref="Q39:T39"/>
    <mergeCell ref="Z39:AD39"/>
    <mergeCell ref="AE39:AF39"/>
    <mergeCell ref="AK39:AN39"/>
    <mergeCell ref="W37:Y43"/>
    <mergeCell ref="Z37:AD38"/>
    <mergeCell ref="AE37:AF38"/>
    <mergeCell ref="AH37:AJ43"/>
    <mergeCell ref="AK37:AN38"/>
    <mergeCell ref="AE40:AF41"/>
    <mergeCell ref="AK40:AN41"/>
    <mergeCell ref="AO40:AP41"/>
    <mergeCell ref="AO32:AP33"/>
    <mergeCell ref="F33:I33"/>
    <mergeCell ref="K33:S33"/>
    <mergeCell ref="V33:X33"/>
    <mergeCell ref="Y33:Z33"/>
    <mergeCell ref="F31:I31"/>
    <mergeCell ref="K31:S31"/>
    <mergeCell ref="V31:X31"/>
    <mergeCell ref="Y31:Z31"/>
    <mergeCell ref="AL30:AN31"/>
    <mergeCell ref="AO30:AP31"/>
    <mergeCell ref="AC32:AG33"/>
    <mergeCell ref="AH32:AK33"/>
    <mergeCell ref="AL32:AN33"/>
    <mergeCell ref="V30:X30"/>
    <mergeCell ref="A32:A35"/>
    <mergeCell ref="E32:E33"/>
    <mergeCell ref="F32:I32"/>
    <mergeCell ref="K32:S32"/>
    <mergeCell ref="V32:X32"/>
    <mergeCell ref="Y32:AB32"/>
    <mergeCell ref="Y30:AB30"/>
    <mergeCell ref="AC30:AG31"/>
    <mergeCell ref="AH30:AK31"/>
    <mergeCell ref="E34:E35"/>
    <mergeCell ref="F34:I34"/>
    <mergeCell ref="K34:S34"/>
    <mergeCell ref="V34:X34"/>
    <mergeCell ref="Y34:AB34"/>
    <mergeCell ref="AC34:AG35"/>
    <mergeCell ref="A28:A31"/>
    <mergeCell ref="E28:E29"/>
    <mergeCell ref="F28:I28"/>
    <mergeCell ref="K28:S28"/>
    <mergeCell ref="V28:X28"/>
    <mergeCell ref="Y28:AB28"/>
    <mergeCell ref="E30:E31"/>
    <mergeCell ref="F30:I30"/>
    <mergeCell ref="K30:S30"/>
    <mergeCell ref="V26:X26"/>
    <mergeCell ref="Y26:AB26"/>
    <mergeCell ref="AC26:AG27"/>
    <mergeCell ref="AC28:AG29"/>
    <mergeCell ref="AH28:AK29"/>
    <mergeCell ref="AL28:AN29"/>
    <mergeCell ref="AO28:AP29"/>
    <mergeCell ref="F29:I29"/>
    <mergeCell ref="K29:S29"/>
    <mergeCell ref="V29:X29"/>
    <mergeCell ref="Y29:Z29"/>
    <mergeCell ref="AC24:AG25"/>
    <mergeCell ref="AH24:AK25"/>
    <mergeCell ref="AL24:AN25"/>
    <mergeCell ref="AO24:AP25"/>
    <mergeCell ref="A24:A27"/>
    <mergeCell ref="E24:E25"/>
    <mergeCell ref="F24:I24"/>
    <mergeCell ref="K24:S24"/>
    <mergeCell ref="V24:X24"/>
    <mergeCell ref="Y24:AB24"/>
    <mergeCell ref="F25:I25"/>
    <mergeCell ref="K25:S25"/>
    <mergeCell ref="V25:X25"/>
    <mergeCell ref="Y25:Z25"/>
    <mergeCell ref="AH26:AK27"/>
    <mergeCell ref="AL26:AN27"/>
    <mergeCell ref="AO26:AP27"/>
    <mergeCell ref="F27:I27"/>
    <mergeCell ref="K27:S27"/>
    <mergeCell ref="V27:X27"/>
    <mergeCell ref="Y27:Z27"/>
    <mergeCell ref="E26:E27"/>
    <mergeCell ref="F26:I26"/>
    <mergeCell ref="K26:S26"/>
    <mergeCell ref="AC22:AG23"/>
    <mergeCell ref="AH22:AK23"/>
    <mergeCell ref="AL22:AN23"/>
    <mergeCell ref="AO22:AP23"/>
    <mergeCell ref="K23:S23"/>
    <mergeCell ref="AM18:AP18"/>
    <mergeCell ref="A20:E20"/>
    <mergeCell ref="G20:O20"/>
    <mergeCell ref="P20:R20"/>
    <mergeCell ref="A22:A23"/>
    <mergeCell ref="E22:E23"/>
    <mergeCell ref="F22:I23"/>
    <mergeCell ref="K22:S22"/>
    <mergeCell ref="U22:X23"/>
    <mergeCell ref="Y22:AB23"/>
    <mergeCell ref="AC17:AE18"/>
    <mergeCell ref="AF17:AI17"/>
    <mergeCell ref="AJ17:AL17"/>
    <mergeCell ref="AM17:AP17"/>
    <mergeCell ref="F18:I18"/>
    <mergeCell ref="K18:S18"/>
    <mergeCell ref="V18:X18"/>
    <mergeCell ref="Y18:Z18"/>
    <mergeCell ref="AF18:AI18"/>
    <mergeCell ref="AJ18:AL18"/>
    <mergeCell ref="A17:A18"/>
    <mergeCell ref="E17:E18"/>
    <mergeCell ref="F17:I17"/>
    <mergeCell ref="K17:S17"/>
    <mergeCell ref="V17:X17"/>
    <mergeCell ref="Y17:AB17"/>
    <mergeCell ref="AM15:AP15"/>
    <mergeCell ref="F16:I16"/>
    <mergeCell ref="K16:S16"/>
    <mergeCell ref="V16:X16"/>
    <mergeCell ref="Y16:Z16"/>
    <mergeCell ref="AF16:AI16"/>
    <mergeCell ref="AJ16:AL16"/>
    <mergeCell ref="AM16:AP16"/>
    <mergeCell ref="AM14:AP14"/>
    <mergeCell ref="A15:A16"/>
    <mergeCell ref="E15:E16"/>
    <mergeCell ref="F15:I15"/>
    <mergeCell ref="K15:S15"/>
    <mergeCell ref="V15:X15"/>
    <mergeCell ref="Y15:AB15"/>
    <mergeCell ref="AC15:AE16"/>
    <mergeCell ref="AF15:AI15"/>
    <mergeCell ref="AJ15:AL15"/>
    <mergeCell ref="AC13:AE14"/>
    <mergeCell ref="AF13:AI13"/>
    <mergeCell ref="AJ13:AL13"/>
    <mergeCell ref="AM13:AP13"/>
    <mergeCell ref="F14:I14"/>
    <mergeCell ref="K14:S14"/>
    <mergeCell ref="V14:X14"/>
    <mergeCell ref="Y14:Z14"/>
    <mergeCell ref="AF14:AI14"/>
    <mergeCell ref="AJ14:AL14"/>
    <mergeCell ref="A13:A14"/>
    <mergeCell ref="E13:E14"/>
    <mergeCell ref="F13:I13"/>
    <mergeCell ref="K13:S13"/>
    <mergeCell ref="A9:F9"/>
    <mergeCell ref="G9:O9"/>
    <mergeCell ref="P9:R9"/>
    <mergeCell ref="S9:U9"/>
    <mergeCell ref="V9:AP9"/>
    <mergeCell ref="V13:X13"/>
    <mergeCell ref="Y13:AB13"/>
    <mergeCell ref="AC11:AE12"/>
    <mergeCell ref="AF11:AP11"/>
    <mergeCell ref="K12:S12"/>
    <mergeCell ref="AF12:AI12"/>
    <mergeCell ref="AJ12:AL12"/>
    <mergeCell ref="AM12:AP12"/>
    <mergeCell ref="A11:A12"/>
    <mergeCell ref="E11:E12"/>
    <mergeCell ref="F11:I12"/>
    <mergeCell ref="K11:S11"/>
    <mergeCell ref="U11:X12"/>
    <mergeCell ref="Y11:AB12"/>
    <mergeCell ref="AJ1:AP1"/>
    <mergeCell ref="A2:AP2"/>
    <mergeCell ref="AC3:AF3"/>
    <mergeCell ref="AH3:AP3"/>
    <mergeCell ref="AC4:AF4"/>
    <mergeCell ref="AH4:AP4"/>
    <mergeCell ref="U5:AB5"/>
    <mergeCell ref="B7:M7"/>
    <mergeCell ref="N7:AP7"/>
    <mergeCell ref="A5:F5"/>
  </mergeCells>
  <phoneticPr fontId="2"/>
  <conditionalFormatting sqref="B13:AP14 K24">
    <cfRule type="expression" dxfId="108" priority="328">
      <formula>$A$13=#REF!</formula>
    </cfRule>
  </conditionalFormatting>
  <conditionalFormatting sqref="B32:AP35">
    <cfRule type="expression" dxfId="107" priority="362">
      <formula>$A$32=#REF!</formula>
    </cfRule>
  </conditionalFormatting>
  <conditionalFormatting sqref="C25:C26">
    <cfRule type="expression" dxfId="106" priority="397">
      <formula>$A$24=#REF!</formula>
    </cfRule>
  </conditionalFormatting>
  <conditionalFormatting sqref="C29:C30">
    <cfRule type="expression" dxfId="105" priority="396">
      <formula>$A$28=#REF!</formula>
    </cfRule>
  </conditionalFormatting>
  <conditionalFormatting sqref="C33:C34">
    <cfRule type="expression" dxfId="104" priority="395">
      <formula>$A$32=#REF!</formula>
    </cfRule>
  </conditionalFormatting>
  <conditionalFormatting sqref="C51:C52">
    <cfRule type="expression" dxfId="103" priority="400">
      <formula>$A$51=#REF!</formula>
    </cfRule>
  </conditionalFormatting>
  <conditionalFormatting sqref="C47:G47 J47 M47 O47 R47 C48:F48">
    <cfRule type="expression" dxfId="102" priority="355">
      <formula>$A$47=#REF!</formula>
    </cfRule>
  </conditionalFormatting>
  <conditionalFormatting sqref="C49:G49 J49 M49 O49 R49 E49:U50 C50:F50">
    <cfRule type="expression" dxfId="101" priority="346">
      <formula>$A$49=#REF!</formula>
    </cfRule>
  </conditionalFormatting>
  <conditionalFormatting sqref="C51:G51 J51 M51 O51 R51 C52:F52">
    <cfRule type="expression" dxfId="100" priority="340">
      <formula>$A$51=#REF!</formula>
    </cfRule>
  </conditionalFormatting>
  <conditionalFormatting sqref="C17:AP18">
    <cfRule type="expression" dxfId="99" priority="304">
      <formula>$A$17=#REF!</formula>
    </cfRule>
  </conditionalFormatting>
  <conditionalFormatting sqref="E13:E14">
    <cfRule type="expression" dxfId="98" priority="338">
      <formula>$A$13=#REF!</formula>
    </cfRule>
    <cfRule type="expression" dxfId="97" priority="339">
      <formula>$A$13=#REF!</formula>
    </cfRule>
  </conditionalFormatting>
  <conditionalFormatting sqref="E15:E16">
    <cfRule type="expression" dxfId="96" priority="326">
      <formula>$A$15=#REF!</formula>
    </cfRule>
    <cfRule type="expression" dxfId="95" priority="327">
      <formula>$A$15=#REF!</formula>
    </cfRule>
  </conditionalFormatting>
  <conditionalFormatting sqref="E17:E18">
    <cfRule type="expression" dxfId="94" priority="314">
      <formula>$A$17=#REF!</formula>
    </cfRule>
    <cfRule type="expression" dxfId="93" priority="315">
      <formula>$A$17=#REF!</formula>
    </cfRule>
  </conditionalFormatting>
  <conditionalFormatting sqref="E24:E27">
    <cfRule type="expression" dxfId="92" priority="386">
      <formula>$A$24=#REF!</formula>
    </cfRule>
    <cfRule type="expression" dxfId="91" priority="385">
      <formula>$A$24=#REF!</formula>
    </cfRule>
  </conditionalFormatting>
  <conditionalFormatting sqref="E28 E32">
    <cfRule type="expression" dxfId="90" priority="114">
      <formula>$C$13=""</formula>
    </cfRule>
  </conditionalFormatting>
  <conditionalFormatting sqref="E28:E31">
    <cfRule type="expression" dxfId="89" priority="376">
      <formula>$A$28=#REF!</formula>
    </cfRule>
    <cfRule type="expression" dxfId="88" priority="375">
      <formula>$A$28=#REF!</formula>
    </cfRule>
  </conditionalFormatting>
  <conditionalFormatting sqref="E30 E34">
    <cfRule type="expression" dxfId="87" priority="115">
      <formula>$C$13=""</formula>
    </cfRule>
  </conditionalFormatting>
  <conditionalFormatting sqref="E32:E35">
    <cfRule type="expression" dxfId="86" priority="367">
      <formula>$A$32=#REF!</formula>
    </cfRule>
    <cfRule type="expression" dxfId="85" priority="366">
      <formula>$A$32=#REF!</formula>
    </cfRule>
  </conditionalFormatting>
  <conditionalFormatting sqref="E24:F24 F25">
    <cfRule type="expression" dxfId="84" priority="127">
      <formula>$C$13=""</formula>
    </cfRule>
  </conditionalFormatting>
  <conditionalFormatting sqref="E47:T48">
    <cfRule type="expression" dxfId="83" priority="394">
      <formula>$A$47=#REF!</formula>
    </cfRule>
  </conditionalFormatting>
  <conditionalFormatting sqref="E51:T52">
    <cfRule type="expression" dxfId="82" priority="392">
      <formula>$A$51=#REF!</formula>
    </cfRule>
  </conditionalFormatting>
  <conditionalFormatting sqref="F27:F35">
    <cfRule type="expression" dxfId="81" priority="125">
      <formula>$C$13=""</formula>
    </cfRule>
  </conditionalFormatting>
  <conditionalFormatting sqref="F15:I16 K15:S16 V15:X16">
    <cfRule type="expression" dxfId="80" priority="433">
      <formula>$A$15=#REF!</formula>
    </cfRule>
  </conditionalFormatting>
  <conditionalFormatting sqref="G47:Q52">
    <cfRule type="expression" dxfId="79" priority="391">
      <formula>$E$41=#REF!</formula>
    </cfRule>
  </conditionalFormatting>
  <conditionalFormatting sqref="J16">
    <cfRule type="expression" dxfId="78" priority="5">
      <formula>$A$13=#REF!</formula>
    </cfRule>
    <cfRule type="expression" dxfId="77" priority="6">
      <formula>$E$13=#REF!</formula>
    </cfRule>
  </conditionalFormatting>
  <conditionalFormatting sqref="J24 C24:D25 J25:K27 C26:F26 C27:D27">
    <cfRule type="expression" dxfId="76" priority="128">
      <formula>$C$13=""</formula>
    </cfRule>
  </conditionalFormatting>
  <conditionalFormatting sqref="K28:K29">
    <cfRule type="expression" dxfId="75" priority="107">
      <formula>$C$13=""</formula>
    </cfRule>
  </conditionalFormatting>
  <conditionalFormatting sqref="K24:AP27 B24:J24 B25:K27 AL28:AP29">
    <cfRule type="expression" dxfId="74" priority="377">
      <formula>$A$24=#REF!</formula>
    </cfRule>
  </conditionalFormatting>
  <conditionalFormatting sqref="R47 C47:C48">
    <cfRule type="expression" dxfId="73" priority="361">
      <formula>$A$47=#REF!</formula>
    </cfRule>
  </conditionalFormatting>
  <conditionalFormatting sqref="R49 C49:C50 U49:U50">
    <cfRule type="expression" dxfId="72" priority="353">
      <formula>$A$49=#REF!</formula>
    </cfRule>
  </conditionalFormatting>
  <conditionalFormatting sqref="R51">
    <cfRule type="expression" dxfId="71" priority="302">
      <formula>$A$51=#REF!</formula>
    </cfRule>
    <cfRule type="expression" dxfId="70" priority="303">
      <formula>$C$51=""</formula>
    </cfRule>
  </conditionalFormatting>
  <conditionalFormatting sqref="T16:U16">
    <cfRule type="expression" dxfId="69" priority="1">
      <formula>$A$13=#REF!</formula>
    </cfRule>
    <cfRule type="expression" dxfId="68" priority="2">
      <formula>$E$13=#REF!</formula>
    </cfRule>
  </conditionalFormatting>
  <conditionalFormatting sqref="T13:AF14 F13:K14 AJ13:AJ14 AM13:AM14 K24">
    <cfRule type="expression" dxfId="67" priority="333">
      <formula>$E$13=#REF!</formula>
    </cfRule>
  </conditionalFormatting>
  <conditionalFormatting sqref="T17:AF18 F17:K18 AJ17:AJ18 AM17:AM18">
    <cfRule type="expression" dxfId="66" priority="309">
      <formula>$E$17=#REF!</formula>
    </cfRule>
  </conditionalFormatting>
  <conditionalFormatting sqref="T28:AK29 F28:K29">
    <cfRule type="expression" dxfId="65" priority="373">
      <formula>$E$28=#REF!</formula>
    </cfRule>
  </conditionalFormatting>
  <conditionalFormatting sqref="T24:AP25 F24:J24 F25:K25">
    <cfRule type="expression" dxfId="64" priority="382">
      <formula>#REF!</formula>
    </cfRule>
  </conditionalFormatting>
  <conditionalFormatting sqref="T24:AP27">
    <cfRule type="expression" dxfId="63" priority="63">
      <formula>$C$13=""</formula>
    </cfRule>
  </conditionalFormatting>
  <conditionalFormatting sqref="T26:AP27 F26:K27 AL28:AP29">
    <cfRule type="expression" dxfId="62" priority="380">
      <formula>$E$26=#REF!</formula>
    </cfRule>
  </conditionalFormatting>
  <conditionalFormatting sqref="T30:AP31 F30:K31">
    <cfRule type="expression" dxfId="61" priority="371">
      <formula>$E$30=#REF!</formula>
    </cfRule>
  </conditionalFormatting>
  <conditionalFormatting sqref="T32:AP33 F32:K33">
    <cfRule type="expression" dxfId="60" priority="387">
      <formula>$E$32=#REF!</formula>
    </cfRule>
  </conditionalFormatting>
  <conditionalFormatting sqref="T34:AP35 F34:K35">
    <cfRule type="expression" dxfId="59" priority="364">
      <formula>$E$34=#REF!</formula>
    </cfRule>
  </conditionalFormatting>
  <conditionalFormatting sqref="U28:AK29 U30:AP31 B28:T31">
    <cfRule type="expression" dxfId="58" priority="368">
      <formula>$A$28=#REF!</formula>
    </cfRule>
  </conditionalFormatting>
  <conditionalFormatting sqref="V28:X29">
    <cfRule type="expression" dxfId="57" priority="106">
      <formula>$C$13=""</formula>
    </cfRule>
  </conditionalFormatting>
  <conditionalFormatting sqref="V16:AF16 B15:K15 T15:AF15 AC15:AP16 B16:I16 K16">
    <cfRule type="expression" dxfId="56" priority="316">
      <formula>$A$15=#REF!</formula>
    </cfRule>
  </conditionalFormatting>
  <conditionalFormatting sqref="V16:AF16 F15:K15 T15:AF15 AJ15:AJ16 AM15:AM16 F16:I16 K16">
    <cfRule type="expression" dxfId="55" priority="321">
      <formula>$E$15=#REF!</formula>
    </cfRule>
  </conditionalFormatting>
  <conditionalFormatting sqref="Y13:AB13">
    <cfRule type="expression" dxfId="54" priority="438">
      <formula>$A$13=#REF!</formula>
    </cfRule>
  </conditionalFormatting>
  <conditionalFormatting sqref="Y17:AB17">
    <cfRule type="expression" dxfId="53" priority="428">
      <formula>$A$17=#REF!</formula>
    </cfRule>
  </conditionalFormatting>
  <conditionalFormatting sqref="Y24:AB24 F24:I27 Y26:AB26">
    <cfRule type="expression" dxfId="52" priority="456">
      <formula>$A$24=#REF!</formula>
    </cfRule>
  </conditionalFormatting>
  <conditionalFormatting sqref="Y28:AB28 V28:X31 Y30:AB30">
    <cfRule type="expression" dxfId="51" priority="449">
      <formula>$A$28=#REF!</formula>
    </cfRule>
  </conditionalFormatting>
  <conditionalFormatting sqref="Y32:AB32 Y34:AB34">
    <cfRule type="expression" dxfId="50" priority="443">
      <formula>$A$32=#REF!</formula>
    </cfRule>
  </conditionalFormatting>
  <conditionalFormatting sqref="AA14">
    <cfRule type="expression" dxfId="49" priority="146">
      <formula>$Y14=""</formula>
    </cfRule>
    <cfRule type="expression" dxfId="48" priority="147" stopIfTrue="1">
      <formula>$Y14=""</formula>
    </cfRule>
  </conditionalFormatting>
  <conditionalFormatting sqref="AA16">
    <cfRule type="expression" dxfId="47" priority="145" stopIfTrue="1">
      <formula>$Y16=""</formula>
    </cfRule>
    <cfRule type="expression" dxfId="46" priority="144">
      <formula>$Y16=""</formula>
    </cfRule>
  </conditionalFormatting>
  <conditionalFormatting sqref="AA18">
    <cfRule type="expression" dxfId="45" priority="143" stopIfTrue="1">
      <formula>$Y18=""</formula>
    </cfRule>
    <cfRule type="expression" dxfId="44" priority="142">
      <formula>$Y18=""</formula>
    </cfRule>
  </conditionalFormatting>
  <conditionalFormatting sqref="AA25">
    <cfRule type="expression" dxfId="43" priority="141" stopIfTrue="1">
      <formula>$Y25=""</formula>
    </cfRule>
    <cfRule type="expression" dxfId="42" priority="140">
      <formula>$Y25=""</formula>
    </cfRule>
  </conditionalFormatting>
  <conditionalFormatting sqref="AA27">
    <cfRule type="expression" dxfId="41" priority="139" stopIfTrue="1">
      <formula>$Y27=""</formula>
    </cfRule>
    <cfRule type="expression" dxfId="40" priority="138">
      <formula>$Y27=""</formula>
    </cfRule>
  </conditionalFormatting>
  <conditionalFormatting sqref="AA29">
    <cfRule type="expression" dxfId="39" priority="137" stopIfTrue="1">
      <formula>$Y29=""</formula>
    </cfRule>
    <cfRule type="expression" dxfId="38" priority="136">
      <formula>$Y29=""</formula>
    </cfRule>
  </conditionalFormatting>
  <conditionalFormatting sqref="AA31">
    <cfRule type="expression" dxfId="37" priority="135" stopIfTrue="1">
      <formula>$Y31=""</formula>
    </cfRule>
    <cfRule type="expression" dxfId="36" priority="134">
      <formula>$Y31=""</formula>
    </cfRule>
  </conditionalFormatting>
  <conditionalFormatting sqref="AA33">
    <cfRule type="expression" dxfId="35" priority="133" stopIfTrue="1">
      <formula>$Y33=""</formula>
    </cfRule>
    <cfRule type="expression" dxfId="34" priority="132">
      <formula>$Y33=""</formula>
    </cfRule>
  </conditionalFormatting>
  <conditionalFormatting sqref="AA35">
    <cfRule type="expression" dxfId="33" priority="131" stopIfTrue="1">
      <formula>$Y35=""</formula>
    </cfRule>
    <cfRule type="expression" dxfId="32" priority="130">
      <formula>$Y35=""</formula>
    </cfRule>
  </conditionalFormatting>
  <conditionalFormatting sqref="AL28:AP29">
    <cfRule type="expression" dxfId="31" priority="10">
      <formula>$C$13=""</formula>
    </cfRule>
  </conditionalFormatting>
  <pageMargins left="0.7" right="0.7" top="0.75" bottom="0.75" header="0.3" footer="0.3"/>
  <pageSetup paperSize="9" scale="71"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3B1A0A-EA69-4DF6-983F-64D0A82E5F3A}">
  <sheetPr>
    <tabColor rgb="FF00FFFF"/>
    <pageSetUpPr fitToPage="1"/>
  </sheetPr>
  <dimension ref="A1:R189"/>
  <sheetViews>
    <sheetView view="pageBreakPreview" topLeftCell="A19" zoomScale="115" zoomScaleNormal="100" zoomScaleSheetLayoutView="115" workbookViewId="0">
      <selection activeCell="M23" sqref="M23"/>
    </sheetView>
  </sheetViews>
  <sheetFormatPr defaultColWidth="9" defaultRowHeight="13.5" x14ac:dyDescent="0.15"/>
  <cols>
    <col min="1" max="1" width="2.25" style="5" customWidth="1"/>
    <col min="2" max="2" width="6.625" style="5" customWidth="1"/>
    <col min="3" max="3" width="18.625" style="5" customWidth="1"/>
    <col min="4" max="4" width="6.625" style="5" customWidth="1"/>
    <col min="5" max="5" width="2.125" style="5" customWidth="1"/>
    <col min="6" max="6" width="9.625" style="5" customWidth="1"/>
    <col min="7" max="7" width="21.625" style="5" customWidth="1"/>
    <col min="8" max="8" width="15.625" style="5" customWidth="1"/>
    <col min="9" max="9" width="9.625" style="5" customWidth="1"/>
    <col min="10" max="10" width="6.625" style="5" customWidth="1"/>
    <col min="11" max="11" width="18.625" style="5" customWidth="1"/>
    <col min="12" max="12" width="9.625" style="5" customWidth="1"/>
    <col min="13" max="13" width="6.625" style="5" customWidth="1"/>
    <col min="14" max="14" width="3.625" style="5" customWidth="1"/>
    <col min="15" max="15" width="12.625" style="5" customWidth="1"/>
    <col min="16" max="16" width="9.625" style="5" customWidth="1"/>
    <col min="17" max="17" width="12.625" style="5" customWidth="1"/>
    <col min="18" max="18" width="9.625" style="5" customWidth="1"/>
    <col min="19" max="19" width="3.625" style="5" customWidth="1"/>
    <col min="20" max="16384" width="9" style="5"/>
  </cols>
  <sheetData>
    <row r="1" spans="1:18" ht="15" customHeight="1" x14ac:dyDescent="0.15">
      <c r="O1" s="224"/>
      <c r="P1" s="1050" t="s">
        <v>466</v>
      </c>
      <c r="Q1" s="1050"/>
      <c r="R1" s="1050"/>
    </row>
    <row r="2" spans="1:18" ht="21" customHeight="1" x14ac:dyDescent="0.15">
      <c r="A2" s="917" t="s">
        <v>298</v>
      </c>
      <c r="B2" s="917"/>
      <c r="C2" s="917"/>
      <c r="D2" s="917"/>
      <c r="E2" s="917"/>
      <c r="F2" s="917"/>
      <c r="G2" s="917"/>
      <c r="H2" s="917"/>
      <c r="I2" s="917"/>
      <c r="J2" s="917"/>
      <c r="K2" s="917"/>
      <c r="L2" s="917"/>
      <c r="M2" s="917"/>
      <c r="N2" s="917"/>
      <c r="O2" s="917"/>
      <c r="P2" s="917"/>
      <c r="Q2" s="917"/>
      <c r="R2" s="917"/>
    </row>
    <row r="3" spans="1:18" ht="15" customHeight="1" x14ac:dyDescent="0.15">
      <c r="L3" s="920" t="s">
        <v>360</v>
      </c>
      <c r="M3" s="920"/>
      <c r="N3" s="131" t="s">
        <v>338</v>
      </c>
      <c r="O3" s="1334" t="s">
        <v>690</v>
      </c>
      <c r="P3" s="1334"/>
      <c r="Q3" s="1334"/>
      <c r="R3" s="1334"/>
    </row>
    <row r="4" spans="1:18" ht="15" customHeight="1" x14ac:dyDescent="0.15">
      <c r="L4" s="920" t="s">
        <v>361</v>
      </c>
      <c r="M4" s="920"/>
      <c r="N4" s="131" t="s">
        <v>338</v>
      </c>
      <c r="O4" s="1335" t="s">
        <v>691</v>
      </c>
      <c r="P4" s="1335"/>
      <c r="Q4" s="1335"/>
      <c r="R4" s="1335"/>
    </row>
    <row r="5" spans="1:18" ht="21" customHeight="1" x14ac:dyDescent="0.15">
      <c r="A5" s="908" t="s">
        <v>426</v>
      </c>
      <c r="B5" s="908"/>
      <c r="C5" s="908"/>
      <c r="D5" s="908"/>
      <c r="E5" s="908"/>
      <c r="F5" s="908"/>
      <c r="G5" s="908"/>
      <c r="H5" s="153"/>
      <c r="I5" s="146"/>
      <c r="J5" s="146"/>
    </row>
    <row r="6" spans="1:18" ht="3" customHeight="1" x14ac:dyDescent="0.15">
      <c r="A6" s="153"/>
      <c r="B6" s="153"/>
      <c r="C6" s="153"/>
      <c r="D6" s="153"/>
      <c r="E6" s="153"/>
      <c r="F6" s="153"/>
      <c r="G6" s="146"/>
      <c r="H6" s="146"/>
      <c r="I6" s="146"/>
      <c r="J6" s="146"/>
    </row>
    <row r="7" spans="1:18" ht="15" customHeight="1" x14ac:dyDescent="0.15">
      <c r="A7" s="1408" t="s">
        <v>561</v>
      </c>
      <c r="B7" s="1409"/>
      <c r="C7" s="1409"/>
      <c r="D7" s="1409"/>
      <c r="E7" s="1409"/>
      <c r="F7" s="1409"/>
      <c r="G7" s="1409"/>
      <c r="H7" s="1409"/>
      <c r="I7" s="1080" t="s">
        <v>733</v>
      </c>
      <c r="J7" s="1081"/>
      <c r="K7" s="1081"/>
      <c r="L7" s="1081"/>
      <c r="M7" s="1081"/>
      <c r="N7" s="1081"/>
      <c r="O7" s="1081"/>
      <c r="P7" s="1081"/>
      <c r="Q7" s="1081"/>
      <c r="R7" s="1082"/>
    </row>
    <row r="8" spans="1:18" ht="15" customHeight="1" x14ac:dyDescent="0.15">
      <c r="A8" s="1410"/>
      <c r="B8" s="1411"/>
      <c r="C8" s="1411"/>
      <c r="D8" s="1411"/>
      <c r="E8" s="1411"/>
      <c r="F8" s="1411"/>
      <c r="G8" s="1411"/>
      <c r="H8" s="1411"/>
      <c r="I8" s="1105" t="s">
        <v>709</v>
      </c>
      <c r="J8" s="1106"/>
      <c r="K8" s="1106"/>
      <c r="L8" s="1106"/>
      <c r="M8" s="1106"/>
      <c r="N8" s="1106"/>
      <c r="O8" s="1106"/>
      <c r="P8" s="1106"/>
      <c r="Q8" s="1106"/>
      <c r="R8" s="1107"/>
    </row>
    <row r="10" spans="1:18" ht="15" customHeight="1" x14ac:dyDescent="0.15">
      <c r="A10" s="163"/>
      <c r="B10" s="881" t="s">
        <v>674</v>
      </c>
      <c r="C10" s="881"/>
      <c r="D10" s="164"/>
      <c r="E10" s="165"/>
      <c r="F10" s="1412" t="s">
        <v>7</v>
      </c>
      <c r="G10" s="1413"/>
      <c r="H10" s="1413"/>
      <c r="I10" s="1413"/>
      <c r="J10" s="1413"/>
      <c r="K10" s="1414"/>
      <c r="L10" s="877" t="s">
        <v>414</v>
      </c>
      <c r="M10" s="881"/>
      <c r="N10" s="881"/>
      <c r="O10" s="881"/>
      <c r="P10" s="881"/>
      <c r="Q10" s="881"/>
      <c r="R10" s="878"/>
    </row>
    <row r="11" spans="1:18" ht="15" customHeight="1" x14ac:dyDescent="0.15">
      <c r="A11" s="205"/>
      <c r="B11" s="1001" t="s">
        <v>675</v>
      </c>
      <c r="C11" s="1001"/>
      <c r="D11" s="131"/>
      <c r="E11" s="206"/>
      <c r="F11" s="1415"/>
      <c r="G11" s="777"/>
      <c r="H11" s="777"/>
      <c r="I11" s="777"/>
      <c r="J11" s="777"/>
      <c r="K11" s="1416"/>
      <c r="L11" s="1108"/>
      <c r="M11" s="1001"/>
      <c r="N11" s="1001"/>
      <c r="O11" s="1001"/>
      <c r="P11" s="1001"/>
      <c r="Q11" s="1001"/>
      <c r="R11" s="1109"/>
    </row>
    <row r="12" spans="1:18" ht="15" customHeight="1" x14ac:dyDescent="0.15">
      <c r="A12" s="149" t="s">
        <v>386</v>
      </c>
      <c r="B12" s="768" t="s">
        <v>365</v>
      </c>
      <c r="C12" s="768"/>
      <c r="D12" s="148"/>
      <c r="E12" s="178" t="s">
        <v>387</v>
      </c>
      <c r="F12" s="1074" t="s">
        <v>410</v>
      </c>
      <c r="G12" s="1075"/>
      <c r="H12" s="1075" t="s">
        <v>408</v>
      </c>
      <c r="I12" s="1075"/>
      <c r="J12" s="1075" t="s">
        <v>409</v>
      </c>
      <c r="K12" s="1076"/>
      <c r="L12" s="879"/>
      <c r="M12" s="768"/>
      <c r="N12" s="768"/>
      <c r="O12" s="768"/>
      <c r="P12" s="768"/>
      <c r="Q12" s="768"/>
      <c r="R12" s="880"/>
    </row>
    <row r="13" spans="1:18" ht="15" customHeight="1" x14ac:dyDescent="0.15">
      <c r="A13" s="140"/>
      <c r="B13" s="1248" t="s">
        <v>685</v>
      </c>
      <c r="C13" s="1248"/>
      <c r="D13" s="139"/>
      <c r="E13" s="147"/>
      <c r="F13" s="1417" t="s">
        <v>406</v>
      </c>
      <c r="G13" s="1418"/>
      <c r="H13" s="1418" t="s">
        <v>428</v>
      </c>
      <c r="I13" s="1418"/>
      <c r="J13" s="1418" t="s">
        <v>407</v>
      </c>
      <c r="K13" s="1419"/>
      <c r="L13" s="1327" t="s">
        <v>11</v>
      </c>
      <c r="M13" s="1328"/>
      <c r="N13" s="1328"/>
      <c r="O13" s="1328"/>
      <c r="P13" s="1328"/>
      <c r="Q13" s="1328"/>
      <c r="R13" s="1329"/>
    </row>
    <row r="14" spans="1:18" ht="15" customHeight="1" x14ac:dyDescent="0.15">
      <c r="A14" s="140"/>
      <c r="B14" s="1328" t="s">
        <v>678</v>
      </c>
      <c r="C14" s="1328"/>
      <c r="D14" s="179"/>
      <c r="E14" s="147"/>
      <c r="F14" s="1420" t="s">
        <v>416</v>
      </c>
      <c r="G14" s="1421"/>
      <c r="H14" s="1421" t="s">
        <v>428</v>
      </c>
      <c r="I14" s="1421"/>
      <c r="J14" s="1421" t="s">
        <v>407</v>
      </c>
      <c r="K14" s="1422"/>
      <c r="L14" s="1311"/>
      <c r="M14" s="1312"/>
      <c r="N14" s="1312"/>
      <c r="O14" s="1312"/>
      <c r="P14" s="1312"/>
      <c r="Q14" s="1312"/>
      <c r="R14" s="1313"/>
    </row>
    <row r="15" spans="1:18" ht="15" customHeight="1" x14ac:dyDescent="0.15">
      <c r="A15" s="162" t="s">
        <v>335</v>
      </c>
      <c r="B15" s="1423">
        <v>32906</v>
      </c>
      <c r="C15" s="1423"/>
      <c r="D15" s="381">
        <v>33</v>
      </c>
      <c r="E15" s="138" t="s">
        <v>323</v>
      </c>
      <c r="F15" s="1424"/>
      <c r="G15" s="1425"/>
      <c r="H15" s="1425"/>
      <c r="I15" s="1425"/>
      <c r="J15" s="1425"/>
      <c r="K15" s="1426"/>
      <c r="L15" s="1259"/>
      <c r="M15" s="1260"/>
      <c r="N15" s="1260"/>
      <c r="O15" s="1260"/>
      <c r="P15" s="1260"/>
      <c r="Q15" s="1260"/>
      <c r="R15" s="1261"/>
    </row>
    <row r="16" spans="1:18" ht="15" customHeight="1" x14ac:dyDescent="0.15">
      <c r="A16" s="140"/>
      <c r="B16" s="1248" t="s">
        <v>686</v>
      </c>
      <c r="C16" s="1248"/>
      <c r="D16" s="139"/>
      <c r="E16" s="147"/>
      <c r="F16" s="1417" t="s">
        <v>406</v>
      </c>
      <c r="G16" s="1418"/>
      <c r="H16" s="1418" t="s">
        <v>428</v>
      </c>
      <c r="I16" s="1418"/>
      <c r="J16" s="1418" t="s">
        <v>407</v>
      </c>
      <c r="K16" s="1419"/>
      <c r="L16" s="1250" t="s">
        <v>417</v>
      </c>
      <c r="M16" s="1251"/>
      <c r="N16" s="1251"/>
      <c r="O16" s="1251"/>
      <c r="P16" s="1251"/>
      <c r="Q16" s="1251"/>
      <c r="R16" s="1252"/>
    </row>
    <row r="17" spans="1:18" ht="15" customHeight="1" x14ac:dyDescent="0.15">
      <c r="A17" s="140"/>
      <c r="B17" s="1328" t="s">
        <v>679</v>
      </c>
      <c r="C17" s="1328"/>
      <c r="D17" s="179"/>
      <c r="E17" s="147"/>
      <c r="F17" s="1420" t="s">
        <v>416</v>
      </c>
      <c r="G17" s="1421"/>
      <c r="H17" s="1421" t="s">
        <v>428</v>
      </c>
      <c r="I17" s="1421"/>
      <c r="J17" s="1421" t="s">
        <v>407</v>
      </c>
      <c r="K17" s="1422"/>
      <c r="L17" s="1327" t="s">
        <v>418</v>
      </c>
      <c r="M17" s="1328"/>
      <c r="N17" s="1328"/>
      <c r="O17" s="1328"/>
      <c r="P17" s="1328"/>
      <c r="Q17" s="1328"/>
      <c r="R17" s="1329"/>
    </row>
    <row r="18" spans="1:18" ht="15" customHeight="1" x14ac:dyDescent="0.15">
      <c r="A18" s="162" t="s">
        <v>335</v>
      </c>
      <c r="B18" s="1423">
        <v>31564</v>
      </c>
      <c r="C18" s="1423"/>
      <c r="D18" s="381">
        <v>37</v>
      </c>
      <c r="E18" s="138" t="s">
        <v>323</v>
      </c>
      <c r="F18" s="1424"/>
      <c r="G18" s="1425"/>
      <c r="H18" s="1425"/>
      <c r="I18" s="1425"/>
      <c r="J18" s="1425"/>
      <c r="K18" s="1426"/>
      <c r="L18" s="1259"/>
      <c r="M18" s="1260"/>
      <c r="N18" s="1260"/>
      <c r="O18" s="1260"/>
      <c r="P18" s="1260"/>
      <c r="Q18" s="1260"/>
      <c r="R18" s="1261"/>
    </row>
    <row r="19" spans="1:18" ht="15" customHeight="1" x14ac:dyDescent="0.15">
      <c r="A19" s="140"/>
      <c r="B19" s="1248" t="s">
        <v>686</v>
      </c>
      <c r="C19" s="1248"/>
      <c r="D19" s="139"/>
      <c r="E19" s="147"/>
      <c r="F19" s="1417" t="s">
        <v>406</v>
      </c>
      <c r="G19" s="1418"/>
      <c r="H19" s="1418" t="s">
        <v>428</v>
      </c>
      <c r="I19" s="1418"/>
      <c r="J19" s="1418" t="s">
        <v>407</v>
      </c>
      <c r="K19" s="1419"/>
      <c r="L19" s="1250" t="s">
        <v>11</v>
      </c>
      <c r="M19" s="1251"/>
      <c r="N19" s="1251"/>
      <c r="O19" s="1251"/>
      <c r="P19" s="1251"/>
      <c r="Q19" s="1251"/>
      <c r="R19" s="1252"/>
    </row>
    <row r="20" spans="1:18" ht="15" customHeight="1" x14ac:dyDescent="0.15">
      <c r="A20" s="140"/>
      <c r="B20" s="1328" t="s">
        <v>680</v>
      </c>
      <c r="C20" s="1328"/>
      <c r="D20" s="179"/>
      <c r="E20" s="147"/>
      <c r="F20" s="1420" t="s">
        <v>416</v>
      </c>
      <c r="G20" s="1421"/>
      <c r="H20" s="1421" t="s">
        <v>428</v>
      </c>
      <c r="I20" s="1421"/>
      <c r="J20" s="1421" t="s">
        <v>407</v>
      </c>
      <c r="K20" s="1422"/>
      <c r="L20" s="1311"/>
      <c r="M20" s="1312"/>
      <c r="N20" s="1312"/>
      <c r="O20" s="1312"/>
      <c r="P20" s="1312"/>
      <c r="Q20" s="1312"/>
      <c r="R20" s="1313"/>
    </row>
    <row r="21" spans="1:18" ht="15" customHeight="1" x14ac:dyDescent="0.15">
      <c r="A21" s="162" t="s">
        <v>386</v>
      </c>
      <c r="B21" s="1423">
        <v>29346</v>
      </c>
      <c r="C21" s="1423"/>
      <c r="D21" s="381">
        <v>43</v>
      </c>
      <c r="E21" s="138" t="s">
        <v>387</v>
      </c>
      <c r="F21" s="1424"/>
      <c r="G21" s="1425"/>
      <c r="H21" s="1425"/>
      <c r="I21" s="1425"/>
      <c r="J21" s="1425"/>
      <c r="K21" s="1426"/>
      <c r="L21" s="1259"/>
      <c r="M21" s="1260"/>
      <c r="N21" s="1260"/>
      <c r="O21" s="1260"/>
      <c r="P21" s="1260"/>
      <c r="Q21" s="1260"/>
      <c r="R21" s="1261"/>
    </row>
    <row r="22" spans="1:18" ht="15" customHeight="1" x14ac:dyDescent="0.15">
      <c r="G22" s="131"/>
      <c r="H22" s="131"/>
    </row>
    <row r="23" spans="1:18" ht="21" customHeight="1" x14ac:dyDescent="0.15">
      <c r="A23" s="908" t="s">
        <v>424</v>
      </c>
      <c r="B23" s="908"/>
      <c r="C23" s="908"/>
      <c r="D23" s="908"/>
      <c r="E23" s="908"/>
      <c r="F23" s="908"/>
      <c r="G23" s="908"/>
      <c r="H23" s="153"/>
      <c r="I23" s="146"/>
      <c r="J23" s="146"/>
    </row>
    <row r="24" spans="1:18" ht="3" customHeight="1" x14ac:dyDescent="0.15">
      <c r="A24" s="153"/>
      <c r="B24" s="153"/>
      <c r="C24" s="153"/>
      <c r="D24" s="153"/>
      <c r="E24" s="153"/>
      <c r="F24" s="153"/>
      <c r="G24" s="146"/>
      <c r="H24" s="146"/>
      <c r="I24" s="146"/>
      <c r="J24" s="146"/>
    </row>
    <row r="25" spans="1:18" ht="15" customHeight="1" x14ac:dyDescent="0.15">
      <c r="A25" s="1427" t="s">
        <v>710</v>
      </c>
      <c r="B25" s="1428"/>
      <c r="C25" s="1428"/>
      <c r="D25" s="1428"/>
      <c r="E25" s="1428"/>
      <c r="F25" s="1428"/>
      <c r="G25" s="1428"/>
      <c r="H25" s="1429"/>
      <c r="I25" s="1089" t="s">
        <v>711</v>
      </c>
      <c r="J25" s="1090"/>
      <c r="K25" s="1090"/>
      <c r="L25" s="1090"/>
      <c r="M25" s="1090"/>
      <c r="N25" s="1090"/>
      <c r="O25" s="1090"/>
      <c r="P25" s="1090"/>
      <c r="Q25" s="1090"/>
      <c r="R25" s="1091"/>
    </row>
    <row r="26" spans="1:18" ht="15" customHeight="1" x14ac:dyDescent="0.15">
      <c r="A26" s="1430"/>
      <c r="B26" s="1431"/>
      <c r="C26" s="1431"/>
      <c r="D26" s="1431"/>
      <c r="E26" s="1431"/>
      <c r="F26" s="1431"/>
      <c r="G26" s="1431"/>
      <c r="H26" s="1432"/>
      <c r="I26" s="1077" t="s">
        <v>734</v>
      </c>
      <c r="J26" s="1078"/>
      <c r="K26" s="1078"/>
      <c r="L26" s="1078"/>
      <c r="M26" s="1078"/>
      <c r="N26" s="1078"/>
      <c r="O26" s="1078"/>
      <c r="P26" s="1078"/>
      <c r="Q26" s="1078"/>
      <c r="R26" s="1079"/>
    </row>
    <row r="27" spans="1:18" ht="15" customHeight="1" x14ac:dyDescent="0.15">
      <c r="A27" s="1080" t="s">
        <v>469</v>
      </c>
      <c r="B27" s="1081"/>
      <c r="C27" s="1081"/>
      <c r="D27" s="1081"/>
      <c r="E27" s="1081"/>
      <c r="F27" s="1081"/>
      <c r="G27" s="1081"/>
      <c r="H27" s="1082"/>
      <c r="I27" s="1077" t="s">
        <v>712</v>
      </c>
      <c r="J27" s="1078"/>
      <c r="K27" s="1078"/>
      <c r="L27" s="1078"/>
      <c r="M27" s="1078"/>
      <c r="N27" s="1078"/>
      <c r="O27" s="1078"/>
      <c r="P27" s="1078"/>
      <c r="Q27" s="1078"/>
      <c r="R27" s="1079"/>
    </row>
    <row r="28" spans="1:18" ht="15" customHeight="1" x14ac:dyDescent="0.15">
      <c r="A28" s="1083" t="s">
        <v>470</v>
      </c>
      <c r="B28" s="1084"/>
      <c r="C28" s="1084"/>
      <c r="D28" s="1084"/>
      <c r="E28" s="1084"/>
      <c r="F28" s="1084"/>
      <c r="G28" s="1084"/>
      <c r="H28" s="1085"/>
      <c r="I28" s="1086"/>
      <c r="J28" s="1087"/>
      <c r="K28" s="1087"/>
      <c r="L28" s="1087"/>
      <c r="M28" s="1087"/>
      <c r="N28" s="1087"/>
      <c r="O28" s="1087"/>
      <c r="P28" s="1087"/>
      <c r="Q28" s="1087"/>
      <c r="R28" s="1088"/>
    </row>
    <row r="29" spans="1:18" ht="15" customHeight="1" x14ac:dyDescent="0.15"/>
    <row r="30" spans="1:18" ht="15" customHeight="1" x14ac:dyDescent="0.15">
      <c r="A30" s="163"/>
      <c r="B30" s="881" t="s">
        <v>413</v>
      </c>
      <c r="C30" s="881"/>
      <c r="D30" s="164"/>
      <c r="E30" s="165"/>
      <c r="F30" s="877" t="s">
        <v>7</v>
      </c>
      <c r="G30" s="881"/>
      <c r="H30" s="881"/>
      <c r="I30" s="881"/>
      <c r="J30" s="881"/>
      <c r="K30" s="878"/>
      <c r="L30" s="877" t="s">
        <v>414</v>
      </c>
      <c r="M30" s="881"/>
      <c r="N30" s="881"/>
      <c r="O30" s="881"/>
      <c r="P30" s="881"/>
      <c r="Q30" s="881"/>
      <c r="R30" s="878"/>
    </row>
    <row r="31" spans="1:18" ht="15" customHeight="1" x14ac:dyDescent="0.15">
      <c r="A31" s="149" t="s">
        <v>386</v>
      </c>
      <c r="B31" s="768" t="s">
        <v>365</v>
      </c>
      <c r="C31" s="768"/>
      <c r="D31" s="148"/>
      <c r="E31" s="178" t="s">
        <v>387</v>
      </c>
      <c r="F31" s="1074" t="s">
        <v>410</v>
      </c>
      <c r="G31" s="1075"/>
      <c r="H31" s="1075" t="s">
        <v>408</v>
      </c>
      <c r="I31" s="1075"/>
      <c r="J31" s="1075" t="s">
        <v>409</v>
      </c>
      <c r="K31" s="1076"/>
      <c r="L31" s="879"/>
      <c r="M31" s="768"/>
      <c r="N31" s="768"/>
      <c r="O31" s="768"/>
      <c r="P31" s="768"/>
      <c r="Q31" s="768"/>
      <c r="R31" s="880"/>
    </row>
    <row r="32" spans="1:18" ht="15" customHeight="1" x14ac:dyDescent="0.15">
      <c r="A32" s="150"/>
      <c r="B32" s="1434" t="s">
        <v>702</v>
      </c>
      <c r="C32" s="1434"/>
      <c r="D32" s="414"/>
      <c r="E32" s="158"/>
      <c r="F32" s="1417" t="s">
        <v>406</v>
      </c>
      <c r="G32" s="1418"/>
      <c r="H32" s="1418" t="s">
        <v>428</v>
      </c>
      <c r="I32" s="1418"/>
      <c r="J32" s="1418" t="s">
        <v>407</v>
      </c>
      <c r="K32" s="1419"/>
      <c r="L32" s="1435" t="s">
        <v>11</v>
      </c>
      <c r="M32" s="1435"/>
      <c r="N32" s="1435"/>
      <c r="O32" s="1435"/>
      <c r="P32" s="1435"/>
      <c r="Q32" s="1435"/>
      <c r="R32" s="1435"/>
    </row>
    <row r="33" spans="1:18" ht="15" customHeight="1" x14ac:dyDescent="0.15">
      <c r="A33" s="140" t="s">
        <v>335</v>
      </c>
      <c r="B33" s="1436" t="s">
        <v>738</v>
      </c>
      <c r="C33" s="1436"/>
      <c r="D33" s="179"/>
      <c r="E33" s="147" t="s">
        <v>323</v>
      </c>
      <c r="F33" s="1420" t="s">
        <v>416</v>
      </c>
      <c r="G33" s="1421"/>
      <c r="H33" s="1421" t="s">
        <v>428</v>
      </c>
      <c r="I33" s="1421"/>
      <c r="J33" s="1421" t="s">
        <v>407</v>
      </c>
      <c r="K33" s="1422"/>
      <c r="L33" s="1433"/>
      <c r="M33" s="1433"/>
      <c r="N33" s="1433"/>
      <c r="O33" s="1433"/>
      <c r="P33" s="1433"/>
      <c r="Q33" s="1433"/>
      <c r="R33" s="1433"/>
    </row>
    <row r="34" spans="1:18" ht="15" customHeight="1" x14ac:dyDescent="0.15">
      <c r="A34" s="162"/>
      <c r="B34" s="1289" t="s">
        <v>696</v>
      </c>
      <c r="C34" s="1289"/>
      <c r="D34" s="358"/>
      <c r="E34" s="138"/>
      <c r="F34" s="1424"/>
      <c r="G34" s="1425"/>
      <c r="H34" s="1425"/>
      <c r="I34" s="1425"/>
      <c r="J34" s="1425"/>
      <c r="K34" s="1426"/>
      <c r="L34" s="1259"/>
      <c r="M34" s="1260"/>
      <c r="N34" s="1260"/>
      <c r="O34" s="1260"/>
      <c r="P34" s="1260"/>
      <c r="Q34" s="1260"/>
      <c r="R34" s="1261"/>
    </row>
    <row r="35" spans="1:18" ht="15" customHeight="1" x14ac:dyDescent="0.15">
      <c r="A35" s="150"/>
      <c r="B35" s="1437" t="s">
        <v>703</v>
      </c>
      <c r="C35" s="1438"/>
      <c r="D35" s="414"/>
      <c r="E35" s="158"/>
      <c r="F35" s="1417" t="s">
        <v>406</v>
      </c>
      <c r="G35" s="1418"/>
      <c r="H35" s="1418" t="s">
        <v>428</v>
      </c>
      <c r="I35" s="1418"/>
      <c r="J35" s="1418" t="s">
        <v>407</v>
      </c>
      <c r="K35" s="1419"/>
      <c r="L35" s="1435" t="s">
        <v>11</v>
      </c>
      <c r="M35" s="1435"/>
      <c r="N35" s="1435"/>
      <c r="O35" s="1435"/>
      <c r="P35" s="1435"/>
      <c r="Q35" s="1435"/>
      <c r="R35" s="1435"/>
    </row>
    <row r="36" spans="1:18" ht="15" customHeight="1" x14ac:dyDescent="0.15">
      <c r="A36" s="140" t="s">
        <v>335</v>
      </c>
      <c r="B36" s="1436" t="s">
        <v>738</v>
      </c>
      <c r="C36" s="1436"/>
      <c r="D36" s="179"/>
      <c r="E36" s="147" t="s">
        <v>323</v>
      </c>
      <c r="F36" s="1420" t="s">
        <v>416</v>
      </c>
      <c r="G36" s="1421"/>
      <c r="H36" s="1421" t="s">
        <v>428</v>
      </c>
      <c r="I36" s="1421"/>
      <c r="J36" s="1421" t="s">
        <v>407</v>
      </c>
      <c r="K36" s="1422"/>
      <c r="L36" s="1433"/>
      <c r="M36" s="1433"/>
      <c r="N36" s="1433"/>
      <c r="O36" s="1433"/>
      <c r="P36" s="1433"/>
      <c r="Q36" s="1433"/>
      <c r="R36" s="1433"/>
    </row>
    <row r="37" spans="1:18" ht="15" customHeight="1" x14ac:dyDescent="0.15">
      <c r="A37" s="162"/>
      <c r="B37" s="1289" t="s">
        <v>696</v>
      </c>
      <c r="C37" s="1289"/>
      <c r="D37" s="358"/>
      <c r="E37" s="138"/>
      <c r="F37" s="1424"/>
      <c r="G37" s="1425"/>
      <c r="H37" s="1425"/>
      <c r="I37" s="1425"/>
      <c r="J37" s="1425"/>
      <c r="K37" s="1426"/>
      <c r="L37" s="1259"/>
      <c r="M37" s="1260"/>
      <c r="N37" s="1260"/>
      <c r="O37" s="1260"/>
      <c r="P37" s="1260"/>
      <c r="Q37" s="1260"/>
      <c r="R37" s="1261"/>
    </row>
    <row r="38" spans="1:18" ht="15" customHeight="1" x14ac:dyDescent="0.15">
      <c r="A38" s="150"/>
      <c r="B38" s="1437" t="s">
        <v>706</v>
      </c>
      <c r="C38" s="1438"/>
      <c r="D38" s="414"/>
      <c r="E38" s="158"/>
      <c r="F38" s="1439"/>
      <c r="G38" s="1440"/>
      <c r="H38" s="1440"/>
      <c r="I38" s="1440"/>
      <c r="J38" s="1440"/>
      <c r="K38" s="1441"/>
      <c r="L38" s="1442"/>
      <c r="M38" s="1442"/>
      <c r="N38" s="1442"/>
      <c r="O38" s="1442"/>
      <c r="P38" s="1442"/>
      <c r="Q38" s="1442"/>
      <c r="R38" s="1442"/>
    </row>
    <row r="39" spans="1:18" ht="15" customHeight="1" x14ac:dyDescent="0.15">
      <c r="A39" s="140" t="s">
        <v>386</v>
      </c>
      <c r="B39" s="1436" t="s">
        <v>738</v>
      </c>
      <c r="C39" s="1436"/>
      <c r="D39" s="179"/>
      <c r="E39" s="147" t="s">
        <v>387</v>
      </c>
      <c r="F39" s="1443"/>
      <c r="G39" s="1444"/>
      <c r="H39" s="1444"/>
      <c r="I39" s="1444"/>
      <c r="J39" s="1444"/>
      <c r="K39" s="1445"/>
      <c r="L39" s="1446"/>
      <c r="M39" s="1446"/>
      <c r="N39" s="1446"/>
      <c r="O39" s="1446"/>
      <c r="P39" s="1446"/>
      <c r="Q39" s="1446"/>
      <c r="R39" s="1446"/>
    </row>
    <row r="40" spans="1:18" ht="15" customHeight="1" x14ac:dyDescent="0.15">
      <c r="A40" s="162"/>
      <c r="B40" s="1289" t="s">
        <v>707</v>
      </c>
      <c r="C40" s="1289"/>
      <c r="D40" s="358"/>
      <c r="E40" s="138"/>
      <c r="F40" s="1447"/>
      <c r="G40" s="1448"/>
      <c r="H40" s="1448"/>
      <c r="I40" s="1448"/>
      <c r="J40" s="1448"/>
      <c r="K40" s="1449"/>
      <c r="L40" s="1288"/>
      <c r="M40" s="1289"/>
      <c r="N40" s="1289"/>
      <c r="O40" s="1289"/>
      <c r="P40" s="1289"/>
      <c r="Q40" s="1289"/>
      <c r="R40" s="1290"/>
    </row>
    <row r="41" spans="1:18" ht="15" customHeight="1" thickBot="1" x14ac:dyDescent="0.2"/>
    <row r="42" spans="1:18" ht="15" customHeight="1" thickTop="1" x14ac:dyDescent="0.15">
      <c r="A42" s="131"/>
      <c r="B42" s="898" t="s">
        <v>431</v>
      </c>
      <c r="C42" s="899"/>
      <c r="D42" s="218"/>
      <c r="E42" s="216"/>
      <c r="F42" s="216"/>
      <c r="G42" s="216"/>
      <c r="H42" s="216"/>
      <c r="I42" s="216"/>
      <c r="J42" s="276"/>
      <c r="K42" s="276"/>
      <c r="L42" s="276"/>
      <c r="M42" s="276"/>
      <c r="N42" s="276"/>
      <c r="O42" s="276"/>
      <c r="P42" s="276"/>
      <c r="Q42" s="276"/>
      <c r="R42" s="277"/>
    </row>
    <row r="43" spans="1:18" ht="15" customHeight="1" x14ac:dyDescent="0.15">
      <c r="A43" s="131"/>
      <c r="B43" s="411" t="s">
        <v>517</v>
      </c>
      <c r="C43" s="733" t="s">
        <v>683</v>
      </c>
      <c r="D43" s="733"/>
      <c r="E43" s="733"/>
      <c r="F43" s="733"/>
      <c r="G43" s="733"/>
      <c r="H43" s="733"/>
      <c r="I43" s="733"/>
      <c r="J43" s="733"/>
      <c r="K43" s="733"/>
      <c r="L43" s="733"/>
      <c r="M43" s="733"/>
      <c r="N43" s="733"/>
      <c r="O43" s="733"/>
      <c r="P43" s="733"/>
      <c r="Q43" s="733"/>
      <c r="R43" s="734"/>
    </row>
    <row r="44" spans="1:18" ht="15" customHeight="1" x14ac:dyDescent="0.15">
      <c r="A44" s="131"/>
      <c r="B44" s="411"/>
      <c r="C44" s="733" t="s">
        <v>682</v>
      </c>
      <c r="D44" s="733"/>
      <c r="E44" s="733"/>
      <c r="F44" s="733"/>
      <c r="G44" s="733"/>
      <c r="H44" s="733"/>
      <c r="I44" s="733"/>
      <c r="J44" s="733"/>
      <c r="K44" s="733"/>
      <c r="L44" s="733"/>
      <c r="M44" s="733"/>
      <c r="N44" s="733"/>
      <c r="O44" s="733"/>
      <c r="P44" s="733"/>
      <c r="Q44" s="733"/>
      <c r="R44" s="355"/>
    </row>
    <row r="45" spans="1:18" ht="15" customHeight="1" x14ac:dyDescent="0.15">
      <c r="A45" s="131"/>
      <c r="B45" s="411" t="s">
        <v>526</v>
      </c>
      <c r="C45" s="733" t="s">
        <v>684</v>
      </c>
      <c r="D45" s="733"/>
      <c r="E45" s="733"/>
      <c r="F45" s="733"/>
      <c r="G45" s="733"/>
      <c r="H45" s="733"/>
      <c r="I45" s="733"/>
      <c r="J45" s="733"/>
      <c r="K45" s="733"/>
      <c r="L45" s="733"/>
      <c r="M45" s="733"/>
      <c r="N45" s="733"/>
      <c r="O45" s="733"/>
      <c r="P45" s="733"/>
      <c r="Q45" s="733"/>
      <c r="R45" s="355"/>
    </row>
    <row r="46" spans="1:18" ht="15" customHeight="1" thickBot="1" x14ac:dyDescent="0.2">
      <c r="A46" s="131"/>
      <c r="B46" s="412" t="s">
        <v>533</v>
      </c>
      <c r="C46" s="735" t="s">
        <v>587</v>
      </c>
      <c r="D46" s="735"/>
      <c r="E46" s="735"/>
      <c r="F46" s="735"/>
      <c r="G46" s="735"/>
      <c r="H46" s="735"/>
      <c r="I46" s="735"/>
      <c r="J46" s="735"/>
      <c r="K46" s="735"/>
      <c r="L46" s="735"/>
      <c r="M46" s="735"/>
      <c r="N46" s="735"/>
      <c r="O46" s="735"/>
      <c r="P46" s="735"/>
      <c r="Q46" s="353"/>
      <c r="R46" s="255"/>
    </row>
    <row r="47" spans="1:18" s="4" customFormat="1" ht="15" customHeight="1" thickTop="1" x14ac:dyDescent="0.15">
      <c r="B47" s="275"/>
      <c r="C47" s="733"/>
      <c r="D47" s="733"/>
      <c r="E47" s="733"/>
      <c r="F47" s="733"/>
      <c r="G47" s="733"/>
      <c r="H47" s="733"/>
      <c r="I47" s="733"/>
      <c r="J47" s="733"/>
      <c r="K47" s="733"/>
      <c r="L47" s="733"/>
      <c r="M47" s="208"/>
      <c r="N47" s="208"/>
      <c r="O47" s="208"/>
      <c r="P47" s="208"/>
      <c r="Q47" s="208"/>
      <c r="R47" s="208"/>
    </row>
    <row r="48" spans="1:18" s="4" customFormat="1" ht="15" customHeight="1" x14ac:dyDescent="0.15"/>
    <row r="49" s="4" customFormat="1" ht="15" customHeight="1" x14ac:dyDescent="0.15"/>
    <row r="50" s="4" customFormat="1" ht="15" customHeight="1" x14ac:dyDescent="0.15"/>
    <row r="51" s="4" customFormat="1" ht="15" customHeight="1" x14ac:dyDescent="0.15"/>
    <row r="52" s="4" customFormat="1" ht="15" customHeight="1" x14ac:dyDescent="0.15"/>
    <row r="53" s="4" customFormat="1" ht="15" customHeight="1" x14ac:dyDescent="0.15"/>
    <row r="54" s="4" customFormat="1" ht="15" customHeight="1" x14ac:dyDescent="0.15"/>
    <row r="55" s="4" customFormat="1" ht="15" customHeight="1" x14ac:dyDescent="0.15"/>
    <row r="56" s="4" customFormat="1" ht="15" customHeight="1" x14ac:dyDescent="0.15"/>
    <row r="57" s="4" customFormat="1" ht="15" customHeight="1" x14ac:dyDescent="0.15"/>
    <row r="58" s="4" customFormat="1" ht="15" customHeight="1" x14ac:dyDescent="0.15"/>
    <row r="59" s="4" customFormat="1" ht="15" customHeight="1" x14ac:dyDescent="0.15"/>
    <row r="60" s="4" customFormat="1" ht="15" customHeight="1" x14ac:dyDescent="0.15"/>
    <row r="61" s="4" customFormat="1" ht="15" customHeight="1" x14ac:dyDescent="0.15"/>
    <row r="62" s="4" customFormat="1" ht="15" customHeight="1" x14ac:dyDescent="0.15"/>
    <row r="63" s="4" customFormat="1" ht="15" customHeight="1" x14ac:dyDescent="0.15"/>
    <row r="64" s="4" customFormat="1" ht="15" customHeight="1" x14ac:dyDescent="0.15"/>
    <row r="65" s="4" customFormat="1" ht="15" customHeight="1" x14ac:dyDescent="0.15"/>
    <row r="66" s="4" customFormat="1" ht="15" customHeight="1" x14ac:dyDescent="0.15"/>
    <row r="67" s="4" customFormat="1" ht="15" customHeight="1" x14ac:dyDescent="0.15"/>
    <row r="68" s="4" customFormat="1" ht="15" customHeight="1" x14ac:dyDescent="0.15"/>
    <row r="69" s="4" customFormat="1" ht="15" customHeight="1" x14ac:dyDescent="0.15"/>
    <row r="70" s="4" customFormat="1" ht="15" customHeight="1" x14ac:dyDescent="0.15"/>
    <row r="71" s="4" customFormat="1" ht="15" customHeight="1" x14ac:dyDescent="0.15"/>
    <row r="72" s="4" customFormat="1" ht="15" customHeight="1" x14ac:dyDescent="0.15"/>
    <row r="73" s="4" customFormat="1" ht="15" customHeight="1" x14ac:dyDescent="0.15"/>
    <row r="74" s="4" customFormat="1" ht="15" customHeight="1" x14ac:dyDescent="0.15"/>
    <row r="75" s="4" customFormat="1" ht="15" customHeight="1" x14ac:dyDescent="0.15"/>
    <row r="76" s="4" customFormat="1" ht="15" customHeight="1" x14ac:dyDescent="0.15"/>
    <row r="77" s="4" customFormat="1" ht="15" customHeight="1" x14ac:dyDescent="0.15"/>
    <row r="78" s="4" customFormat="1" ht="15" customHeight="1" x14ac:dyDescent="0.15"/>
    <row r="79" s="4" customFormat="1" ht="15" customHeight="1" x14ac:dyDescent="0.15"/>
    <row r="80" s="4" customFormat="1" ht="15" customHeight="1" x14ac:dyDescent="0.15"/>
    <row r="81" s="4" customFormat="1" ht="15" customHeight="1" x14ac:dyDescent="0.15"/>
    <row r="82" s="4" customFormat="1" ht="15" customHeight="1" x14ac:dyDescent="0.15"/>
    <row r="83" s="4" customFormat="1" ht="15" customHeight="1" x14ac:dyDescent="0.15"/>
    <row r="84" s="4" customFormat="1" ht="15" customHeight="1" x14ac:dyDescent="0.15"/>
    <row r="85" s="4" customFormat="1" ht="15" customHeight="1" x14ac:dyDescent="0.15"/>
    <row r="86" s="4" customFormat="1" ht="15" customHeight="1" x14ac:dyDescent="0.15"/>
    <row r="87" s="4" customFormat="1" ht="15" customHeight="1" x14ac:dyDescent="0.15"/>
    <row r="88" s="4" customFormat="1" ht="15" customHeight="1" x14ac:dyDescent="0.15"/>
    <row r="89" s="4" customFormat="1" ht="15" customHeight="1" x14ac:dyDescent="0.15"/>
    <row r="90" s="4" customFormat="1" ht="15" customHeight="1" x14ac:dyDescent="0.15"/>
    <row r="91" s="4" customFormat="1" ht="15" customHeight="1" x14ac:dyDescent="0.15"/>
    <row r="92" s="4" customFormat="1" ht="15" customHeight="1" x14ac:dyDescent="0.15"/>
    <row r="93" s="4" customFormat="1" ht="15" customHeight="1" x14ac:dyDescent="0.15"/>
    <row r="94" s="4" customFormat="1" ht="15" customHeight="1" x14ac:dyDescent="0.15"/>
    <row r="95" s="4" customFormat="1" ht="15" customHeight="1" x14ac:dyDescent="0.15"/>
    <row r="96" s="4" customFormat="1" ht="15" customHeight="1" x14ac:dyDescent="0.15"/>
    <row r="97" s="4" customFormat="1" ht="15" customHeight="1" x14ac:dyDescent="0.15"/>
    <row r="98" s="4" customFormat="1" ht="15" customHeight="1" x14ac:dyDescent="0.15"/>
    <row r="99" s="4" customFormat="1" ht="15" customHeight="1" x14ac:dyDescent="0.15"/>
    <row r="100" s="4" customFormat="1" ht="15" customHeight="1" x14ac:dyDescent="0.15"/>
    <row r="101" s="4" customFormat="1" ht="15" customHeight="1" x14ac:dyDescent="0.15"/>
    <row r="102" s="4" customFormat="1" ht="15" customHeight="1" x14ac:dyDescent="0.15"/>
    <row r="103" s="4" customFormat="1" ht="15" customHeight="1" x14ac:dyDescent="0.15"/>
    <row r="104" s="4" customFormat="1" ht="15" customHeight="1" x14ac:dyDescent="0.15"/>
    <row r="105" s="4" customFormat="1" ht="15" customHeight="1" x14ac:dyDescent="0.15"/>
    <row r="106" s="4" customFormat="1" ht="15" customHeight="1" x14ac:dyDescent="0.15"/>
    <row r="107" s="4" customFormat="1" ht="15" customHeight="1" x14ac:dyDescent="0.15"/>
    <row r="108" s="4" customFormat="1" ht="15" customHeight="1" x14ac:dyDescent="0.15"/>
    <row r="109" s="4" customFormat="1" ht="15" customHeight="1" x14ac:dyDescent="0.15"/>
    <row r="110" s="4" customFormat="1" ht="15" customHeight="1" x14ac:dyDescent="0.15"/>
    <row r="111" s="4" customFormat="1" ht="15" customHeight="1" x14ac:dyDescent="0.15"/>
    <row r="112" s="4" customFormat="1" ht="15" customHeight="1" x14ac:dyDescent="0.15"/>
    <row r="113" s="4" customFormat="1" ht="15" customHeight="1" x14ac:dyDescent="0.15"/>
    <row r="114" s="4" customFormat="1" ht="15" customHeight="1" x14ac:dyDescent="0.15"/>
    <row r="115" s="4" customFormat="1" ht="15" customHeight="1" x14ac:dyDescent="0.15"/>
    <row r="116" s="4" customFormat="1" ht="15" customHeight="1" x14ac:dyDescent="0.15"/>
    <row r="117" s="4" customFormat="1" ht="15" customHeight="1" x14ac:dyDescent="0.15"/>
    <row r="118" s="4" customFormat="1" ht="15" customHeight="1" x14ac:dyDescent="0.15"/>
    <row r="119" s="4" customFormat="1" ht="15" customHeight="1" x14ac:dyDescent="0.15"/>
    <row r="120" s="4" customFormat="1" ht="15" customHeight="1" x14ac:dyDescent="0.15"/>
    <row r="121" s="4" customFormat="1" ht="15" customHeight="1" x14ac:dyDescent="0.15"/>
    <row r="122" s="4" customFormat="1" ht="15" customHeight="1" x14ac:dyDescent="0.15"/>
    <row r="123" s="4" customFormat="1" ht="15" customHeight="1" x14ac:dyDescent="0.15"/>
    <row r="124" s="4" customFormat="1" ht="15" customHeight="1" x14ac:dyDescent="0.15"/>
    <row r="125" s="4" customFormat="1" ht="15" customHeight="1" x14ac:dyDescent="0.15"/>
    <row r="126" s="4" customFormat="1" ht="15" customHeight="1" x14ac:dyDescent="0.15"/>
    <row r="127" s="4" customFormat="1" ht="15" customHeight="1" x14ac:dyDescent="0.15"/>
    <row r="128" s="4" customFormat="1" ht="15" customHeight="1" x14ac:dyDescent="0.15"/>
    <row r="129" s="4" customFormat="1" ht="15" customHeight="1" x14ac:dyDescent="0.15"/>
    <row r="130" s="4" customFormat="1" ht="15" customHeight="1" x14ac:dyDescent="0.15"/>
    <row r="131" s="4" customFormat="1" ht="15" customHeight="1" x14ac:dyDescent="0.15"/>
    <row r="132" s="4" customFormat="1" ht="15" customHeight="1" x14ac:dyDescent="0.15"/>
    <row r="133" s="4" customFormat="1" ht="15" customHeight="1" x14ac:dyDescent="0.15"/>
    <row r="134" s="4" customFormat="1" ht="15" customHeight="1" x14ac:dyDescent="0.15"/>
    <row r="135" s="4" customFormat="1" ht="15" customHeight="1" x14ac:dyDescent="0.15"/>
    <row r="136" s="4" customFormat="1" ht="15" customHeight="1" x14ac:dyDescent="0.15"/>
    <row r="137" s="4" customFormat="1" ht="15" customHeight="1" x14ac:dyDescent="0.15"/>
    <row r="138" s="4" customFormat="1" ht="15" customHeight="1" x14ac:dyDescent="0.15"/>
    <row r="139" s="4" customFormat="1" ht="15" customHeight="1" x14ac:dyDescent="0.15"/>
    <row r="140" s="4" customFormat="1" ht="15" customHeight="1" x14ac:dyDescent="0.15"/>
    <row r="141" s="4" customFormat="1" ht="15" customHeight="1" x14ac:dyDescent="0.15"/>
    <row r="142" s="4" customFormat="1" ht="15" customHeight="1" x14ac:dyDescent="0.15"/>
    <row r="143" s="4" customFormat="1" ht="15" customHeight="1" x14ac:dyDescent="0.15"/>
    <row r="144" s="4" customFormat="1" ht="15" customHeight="1" x14ac:dyDescent="0.15"/>
    <row r="145" s="4" customFormat="1" ht="15" customHeight="1" x14ac:dyDescent="0.15"/>
    <row r="146" s="4" customFormat="1" ht="15" customHeight="1" x14ac:dyDescent="0.15"/>
    <row r="147" s="4" customFormat="1" ht="15" customHeight="1" x14ac:dyDescent="0.15"/>
    <row r="148" s="4" customFormat="1" ht="15" customHeight="1" x14ac:dyDescent="0.15"/>
    <row r="149" s="4" customFormat="1" ht="15" customHeight="1" x14ac:dyDescent="0.15"/>
    <row r="150" s="4" customFormat="1" ht="15" customHeight="1" x14ac:dyDescent="0.15"/>
    <row r="151" s="4" customFormat="1" ht="15" customHeight="1" x14ac:dyDescent="0.15"/>
    <row r="152" s="4" customFormat="1" ht="15" customHeight="1" x14ac:dyDescent="0.15"/>
    <row r="153" s="4" customFormat="1" ht="15" customHeight="1" x14ac:dyDescent="0.15"/>
    <row r="154" s="4" customFormat="1" ht="15" customHeight="1" x14ac:dyDescent="0.15"/>
    <row r="155" s="4" customFormat="1" ht="15" customHeight="1" x14ac:dyDescent="0.15"/>
    <row r="156" s="4" customFormat="1" ht="15" customHeight="1" x14ac:dyDescent="0.15"/>
    <row r="157" s="4" customFormat="1" ht="15" customHeight="1" x14ac:dyDescent="0.15"/>
    <row r="158" s="4" customFormat="1" ht="15" customHeight="1" x14ac:dyDescent="0.15"/>
    <row r="159" s="4" customFormat="1" ht="15" customHeight="1" x14ac:dyDescent="0.15"/>
    <row r="160" s="4" customFormat="1" ht="15" customHeight="1" x14ac:dyDescent="0.15"/>
    <row r="161" s="4" customFormat="1" ht="15" customHeight="1" x14ac:dyDescent="0.15"/>
    <row r="162" s="4" customFormat="1" ht="15" customHeight="1" x14ac:dyDescent="0.15"/>
    <row r="163" s="4" customFormat="1" ht="15" customHeight="1" x14ac:dyDescent="0.15"/>
    <row r="164" s="4" customFormat="1" ht="15" customHeight="1" x14ac:dyDescent="0.15"/>
    <row r="165" s="4" customFormat="1" ht="15" customHeight="1" x14ac:dyDescent="0.15"/>
    <row r="166" s="4" customFormat="1" ht="15" customHeight="1" x14ac:dyDescent="0.15"/>
    <row r="167" s="4" customFormat="1" ht="15" customHeight="1" x14ac:dyDescent="0.15"/>
    <row r="168" s="4" customFormat="1" ht="15" customHeight="1" x14ac:dyDescent="0.15"/>
    <row r="169" s="4" customFormat="1" ht="15" customHeight="1" x14ac:dyDescent="0.15"/>
    <row r="170" s="4" customFormat="1" ht="15" customHeight="1" x14ac:dyDescent="0.15"/>
    <row r="171" s="4" customFormat="1" ht="15" customHeight="1" x14ac:dyDescent="0.15"/>
    <row r="172" s="4" customFormat="1" ht="15" customHeight="1" x14ac:dyDescent="0.15"/>
    <row r="173" s="4" customFormat="1" ht="15" customHeight="1" x14ac:dyDescent="0.15"/>
    <row r="174" s="4" customFormat="1" ht="15" customHeight="1" x14ac:dyDescent="0.15"/>
    <row r="175" s="4" customFormat="1" ht="15" customHeight="1" x14ac:dyDescent="0.15"/>
    <row r="176" s="4" customFormat="1" x14ac:dyDescent="0.15"/>
    <row r="177" s="4" customFormat="1" x14ac:dyDescent="0.15"/>
    <row r="178" s="4" customFormat="1" x14ac:dyDescent="0.15"/>
    <row r="179" s="4" customFormat="1" x14ac:dyDescent="0.15"/>
    <row r="180" s="4" customFormat="1" x14ac:dyDescent="0.15"/>
    <row r="181" s="4" customFormat="1" x14ac:dyDescent="0.15"/>
    <row r="182" s="4" customFormat="1" x14ac:dyDescent="0.15"/>
    <row r="183" s="4" customFormat="1" x14ac:dyDescent="0.15"/>
    <row r="184" s="4" customFormat="1" x14ac:dyDescent="0.15"/>
    <row r="185" s="4" customFormat="1" x14ac:dyDescent="0.15"/>
    <row r="186" s="4" customFormat="1" x14ac:dyDescent="0.15"/>
    <row r="187" s="4" customFormat="1" x14ac:dyDescent="0.15"/>
    <row r="188" s="4" customFormat="1" x14ac:dyDescent="0.15"/>
    <row r="189" s="4" customFormat="1" x14ac:dyDescent="0.15"/>
  </sheetData>
  <mergeCells count="129">
    <mergeCell ref="C44:Q44"/>
    <mergeCell ref="C45:Q45"/>
    <mergeCell ref="C46:P46"/>
    <mergeCell ref="C47:L47"/>
    <mergeCell ref="B42:C42"/>
    <mergeCell ref="C43:R43"/>
    <mergeCell ref="L39:R39"/>
    <mergeCell ref="B40:C40"/>
    <mergeCell ref="F40:G40"/>
    <mergeCell ref="H40:I40"/>
    <mergeCell ref="J40:K40"/>
    <mergeCell ref="L40:R40"/>
    <mergeCell ref="B38:C38"/>
    <mergeCell ref="F38:G38"/>
    <mergeCell ref="H38:I38"/>
    <mergeCell ref="J38:K38"/>
    <mergeCell ref="L38:R38"/>
    <mergeCell ref="B39:C39"/>
    <mergeCell ref="F39:G39"/>
    <mergeCell ref="H39:I39"/>
    <mergeCell ref="J39:K39"/>
    <mergeCell ref="L36:R36"/>
    <mergeCell ref="B37:C37"/>
    <mergeCell ref="F37:G37"/>
    <mergeCell ref="H37:I37"/>
    <mergeCell ref="J37:K37"/>
    <mergeCell ref="L37:R37"/>
    <mergeCell ref="B35:C35"/>
    <mergeCell ref="F35:G35"/>
    <mergeCell ref="H35:I35"/>
    <mergeCell ref="J35:K35"/>
    <mergeCell ref="L35:R35"/>
    <mergeCell ref="B36:C36"/>
    <mergeCell ref="F36:G36"/>
    <mergeCell ref="H36:I36"/>
    <mergeCell ref="J36:K36"/>
    <mergeCell ref="L33:R33"/>
    <mergeCell ref="B34:C34"/>
    <mergeCell ref="F34:G34"/>
    <mergeCell ref="H34:I34"/>
    <mergeCell ref="J34:K34"/>
    <mergeCell ref="L34:R34"/>
    <mergeCell ref="B32:C32"/>
    <mergeCell ref="F32:G32"/>
    <mergeCell ref="H32:I32"/>
    <mergeCell ref="J32:K32"/>
    <mergeCell ref="L32:R32"/>
    <mergeCell ref="B33:C33"/>
    <mergeCell ref="F33:G33"/>
    <mergeCell ref="H33:I33"/>
    <mergeCell ref="J33:K33"/>
    <mergeCell ref="B30:C30"/>
    <mergeCell ref="F30:K30"/>
    <mergeCell ref="L30:R31"/>
    <mergeCell ref="B31:C31"/>
    <mergeCell ref="F31:G31"/>
    <mergeCell ref="H31:I31"/>
    <mergeCell ref="J31:K31"/>
    <mergeCell ref="A25:H26"/>
    <mergeCell ref="I25:R25"/>
    <mergeCell ref="I26:R26"/>
    <mergeCell ref="A27:H27"/>
    <mergeCell ref="I27:R27"/>
    <mergeCell ref="A28:H28"/>
    <mergeCell ref="I28:R28"/>
    <mergeCell ref="B21:C21"/>
    <mergeCell ref="F21:G21"/>
    <mergeCell ref="H21:I21"/>
    <mergeCell ref="J21:K21"/>
    <mergeCell ref="L21:R21"/>
    <mergeCell ref="A23:G23"/>
    <mergeCell ref="B19:C19"/>
    <mergeCell ref="F19:G19"/>
    <mergeCell ref="H19:I19"/>
    <mergeCell ref="J19:K19"/>
    <mergeCell ref="L19:R19"/>
    <mergeCell ref="B20:C20"/>
    <mergeCell ref="F20:G20"/>
    <mergeCell ref="H20:I20"/>
    <mergeCell ref="J20:K20"/>
    <mergeCell ref="L20:R20"/>
    <mergeCell ref="B17:C17"/>
    <mergeCell ref="F17:G17"/>
    <mergeCell ref="H17:I17"/>
    <mergeCell ref="J17:K17"/>
    <mergeCell ref="L17:R17"/>
    <mergeCell ref="B18:C18"/>
    <mergeCell ref="F18:G18"/>
    <mergeCell ref="H18:I18"/>
    <mergeCell ref="J18:K18"/>
    <mergeCell ref="L18:R18"/>
    <mergeCell ref="B15:C15"/>
    <mergeCell ref="F15:G15"/>
    <mergeCell ref="H15:I15"/>
    <mergeCell ref="J15:K15"/>
    <mergeCell ref="L15:R15"/>
    <mergeCell ref="B16:C16"/>
    <mergeCell ref="F16:G16"/>
    <mergeCell ref="H16:I16"/>
    <mergeCell ref="J16:K16"/>
    <mergeCell ref="L16:R16"/>
    <mergeCell ref="B13:C13"/>
    <mergeCell ref="F13:G13"/>
    <mergeCell ref="H13:I13"/>
    <mergeCell ref="J13:K13"/>
    <mergeCell ref="L13:R13"/>
    <mergeCell ref="B14:C14"/>
    <mergeCell ref="F14:G14"/>
    <mergeCell ref="H14:I14"/>
    <mergeCell ref="J14:K14"/>
    <mergeCell ref="L14:R14"/>
    <mergeCell ref="P1:R1"/>
    <mergeCell ref="A2:R2"/>
    <mergeCell ref="L3:M3"/>
    <mergeCell ref="O3:R3"/>
    <mergeCell ref="L4:M4"/>
    <mergeCell ref="O4:R4"/>
    <mergeCell ref="B11:C11"/>
    <mergeCell ref="B12:C12"/>
    <mergeCell ref="F12:G12"/>
    <mergeCell ref="H12:I12"/>
    <mergeCell ref="J12:K12"/>
    <mergeCell ref="A5:G5"/>
    <mergeCell ref="A7:H8"/>
    <mergeCell ref="I7:R7"/>
    <mergeCell ref="I8:R8"/>
    <mergeCell ref="B10:C10"/>
    <mergeCell ref="F10:K11"/>
    <mergeCell ref="L10:R12"/>
  </mergeCells>
  <phoneticPr fontId="2"/>
  <conditionalFormatting sqref="A32:R34">
    <cfRule type="expression" dxfId="30" priority="34">
      <formula>$B$32=0</formula>
    </cfRule>
  </conditionalFormatting>
  <conditionalFormatting sqref="A35:R37">
    <cfRule type="expression" dxfId="29" priority="35">
      <formula>$B$35=0</formula>
    </cfRule>
  </conditionalFormatting>
  <conditionalFormatting sqref="A38:R40">
    <cfRule type="expression" dxfId="28" priority="36">
      <formula>$B$38=0</formula>
    </cfRule>
  </conditionalFormatting>
  <conditionalFormatting sqref="B36:C36">
    <cfRule type="expression" dxfId="27" priority="3">
      <formula>$B$32=0</formula>
    </cfRule>
  </conditionalFormatting>
  <conditionalFormatting sqref="B39:C39">
    <cfRule type="expression" dxfId="25" priority="1">
      <formula>$B$32=0</formula>
    </cfRule>
  </conditionalFormatting>
  <conditionalFormatting sqref="B32:D40">
    <cfRule type="expression" dxfId="22" priority="514">
      <formula>$A$7=#REF!</formula>
    </cfRule>
    <cfRule type="expression" dxfId="21" priority="515">
      <formula>$A$25=#REF!</formula>
    </cfRule>
  </conditionalFormatting>
  <conditionalFormatting sqref="D13:D15">
    <cfRule type="expression" dxfId="20" priority="531">
      <formula>$B$13=#REF!</formula>
    </cfRule>
  </conditionalFormatting>
  <conditionalFormatting sqref="D13:D21">
    <cfRule type="expression" dxfId="19" priority="530">
      <formula>$A$7=#REF!</formula>
    </cfRule>
  </conditionalFormatting>
  <conditionalFormatting sqref="D16:D18">
    <cfRule type="expression" dxfId="18" priority="533">
      <formula>$B$16=#REF!</formula>
    </cfRule>
  </conditionalFormatting>
  <conditionalFormatting sqref="D19:D21">
    <cfRule type="expression" dxfId="17" priority="535">
      <formula>$B$19=#REF!</formula>
    </cfRule>
  </conditionalFormatting>
  <conditionalFormatting sqref="F32:I32 F33:H33 F34 H34 F35:I35 F36:H36 F37 H37 F38:I38 F39:H39 F40 H40">
    <cfRule type="expression" dxfId="16" priority="476">
      <formula>$A$25=#REF!</formula>
    </cfRule>
  </conditionalFormatting>
  <conditionalFormatting sqref="F13:R15 B14:D15 D18 D21">
    <cfRule type="expression" dxfId="15" priority="522">
      <formula>$B$13=#REF!</formula>
    </cfRule>
  </conditionalFormatting>
  <conditionalFormatting sqref="F16:R18 B17:C18">
    <cfRule type="expression" dxfId="14" priority="524">
      <formula>$B$16=#REF!</formula>
    </cfRule>
  </conditionalFormatting>
  <conditionalFormatting sqref="F19:R21 B20:D20 B21:C21">
    <cfRule type="expression" dxfId="13" priority="525">
      <formula>$B$19=#REF!</formula>
    </cfRule>
  </conditionalFormatting>
  <conditionalFormatting sqref="F32:R40">
    <cfRule type="expression" dxfId="10" priority="516">
      <formula>$A$7=#REF!</formula>
    </cfRule>
    <cfRule type="expression" dxfId="9" priority="517">
      <formula>$A$25=#REF!</formula>
    </cfRule>
  </conditionalFormatting>
  <conditionalFormatting sqref="H13:R13 F13:F14 B13:B21 H14:L14 F15:R15 J16:R16 F16:F17 H16:I17 J17:L17 F18:R18 J19:R19 F19:F20 H19:I20 J20:L20 F21:R21 A25:R28">
    <cfRule type="expression" dxfId="8" priority="495">
      <formula>$A$7=#REF!</formula>
    </cfRule>
  </conditionalFormatting>
  <conditionalFormatting sqref="J32:R33 J34 L34 J35:R36 J37 L37 J38:R39 J40 L40">
    <cfRule type="expression" dxfId="7" priority="487">
      <formula>$A$25=#REF!</formula>
    </cfRule>
  </conditionalFormatting>
  <pageMargins left="0.7" right="0.7" top="0.75" bottom="0.75" header="0.3" footer="0.3"/>
  <pageSetup paperSize="9" scale="72" orientation="landscape" r:id="rId1"/>
  <drawing r:id="rId2"/>
  <extLst>
    <ext xmlns:x14="http://schemas.microsoft.com/office/spreadsheetml/2009/9/main" uri="{78C0D931-6437-407d-A8EE-F0AAD7539E65}">
      <x14:conditionalFormattings>
        <x14:conditionalFormatting xmlns:xm="http://schemas.microsoft.com/office/excel/2006/main">
          <x14:cfRule type="expression" priority="4" id="{A60DE338-A34B-4B83-8F72-10A6D6C2C639}">
            <xm:f>#REF!=様式４!$C$72</xm:f>
            <x14:dxf>
              <font>
                <color theme="0"/>
              </font>
              <fill>
                <patternFill patternType="none">
                  <bgColor auto="1"/>
                </patternFill>
              </fill>
            </x14:dxf>
          </x14:cfRule>
          <xm:sqref>B36:C36</xm:sqref>
        </x14:conditionalFormatting>
        <x14:conditionalFormatting xmlns:xm="http://schemas.microsoft.com/office/excel/2006/main">
          <x14:cfRule type="expression" priority="2" id="{A21AAF73-24AE-42D8-8CB4-EC8788AD32ED}">
            <xm:f>#REF!=様式４!$C$72</xm:f>
            <x14:dxf>
              <font>
                <color theme="0"/>
              </font>
              <fill>
                <patternFill patternType="none">
                  <bgColor auto="1"/>
                </patternFill>
              </fill>
            </x14:dxf>
          </x14:cfRule>
          <xm:sqref>B39:C39</xm:sqref>
        </x14:conditionalFormatting>
        <x14:conditionalFormatting xmlns:xm="http://schemas.microsoft.com/office/excel/2006/main">
          <x14:cfRule type="expression" priority="467" id="{5E2FBE19-8DCB-464A-ACC7-7D847C1BF77B}">
            <xm:f>#REF!=様式４!$C$72</xm:f>
            <x14:dxf>
              <font>
                <color theme="0"/>
              </font>
              <fill>
                <patternFill patternType="none">
                  <bgColor auto="1"/>
                </patternFill>
              </fill>
            </x14:dxf>
          </x14:cfRule>
          <xm:sqref>B32:D40</xm:sqref>
        </x14:conditionalFormatting>
        <x14:conditionalFormatting xmlns:xm="http://schemas.microsoft.com/office/excel/2006/main">
          <x14:cfRule type="expression" priority="461" id="{C42DA5B7-AFF4-42D2-9D71-8D1211AD45DE}">
            <xm:f>#REF!=様式４!$C$72</xm:f>
            <x14:dxf>
              <font>
                <color theme="0"/>
              </font>
              <fill>
                <patternFill patternType="none">
                  <bgColor auto="1"/>
                </patternFill>
              </fill>
            </x14:dxf>
          </x14:cfRule>
          <x14:cfRule type="expression" priority="462" id="{511F60E0-0FE0-4A7B-AB4C-C19E0C0AC75E}">
            <xm:f>#REF!=様式４!$C$70</xm:f>
            <x14:dxf>
              <fill>
                <patternFill patternType="none">
                  <bgColor auto="1"/>
                </patternFill>
              </fill>
            </x14:dxf>
          </x14:cfRule>
          <xm:sqref>F32:R40</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DEFA5-420E-42AC-95A9-DBE74426D653}">
  <sheetPr>
    <tabColor rgb="FF00FFFF"/>
    <pageSetUpPr fitToPage="1"/>
  </sheetPr>
  <dimension ref="A1:N32"/>
  <sheetViews>
    <sheetView view="pageBreakPreview" zoomScale="85" zoomScaleNormal="100" zoomScaleSheetLayoutView="85" workbookViewId="0">
      <selection activeCell="G20" sqref="G20"/>
    </sheetView>
  </sheetViews>
  <sheetFormatPr defaultColWidth="15" defaultRowHeight="13.5" x14ac:dyDescent="0.15"/>
  <cols>
    <col min="1" max="1" width="8.125" style="6" customWidth="1"/>
    <col min="2" max="2" width="18.625" style="6" customWidth="1"/>
    <col min="3" max="3" width="20" style="6" customWidth="1"/>
    <col min="4" max="4" width="2.125" style="6" customWidth="1"/>
    <col min="5" max="5" width="33.375" style="6" customWidth="1"/>
    <col min="6" max="6" width="13.5" style="6" customWidth="1"/>
    <col min="7" max="7" width="2.125" style="6" customWidth="1"/>
    <col min="8" max="8" width="3.625" style="6" customWidth="1"/>
    <col min="9" max="9" width="14.5" style="6" customWidth="1"/>
    <col min="10" max="10" width="20.625" style="6" customWidth="1"/>
    <col min="11" max="11" width="11" style="6" customWidth="1"/>
    <col min="12" max="12" width="0.75" style="6" customWidth="1"/>
    <col min="13" max="13" width="5.875" style="6" customWidth="1"/>
    <col min="14" max="14" width="48.5" style="6" customWidth="1"/>
    <col min="15" max="16384" width="15" style="6"/>
  </cols>
  <sheetData>
    <row r="1" spans="1:14" ht="15" customHeight="1" x14ac:dyDescent="0.15">
      <c r="I1" s="228"/>
      <c r="J1" s="1124" t="s">
        <v>474</v>
      </c>
      <c r="K1" s="1124"/>
    </row>
    <row r="2" spans="1:14" ht="21.75" customHeight="1" x14ac:dyDescent="0.15">
      <c r="A2" s="1125" t="s">
        <v>230</v>
      </c>
      <c r="B2" s="1125"/>
      <c r="C2" s="1125"/>
      <c r="D2" s="1125"/>
      <c r="E2" s="1125"/>
      <c r="F2" s="1125"/>
      <c r="G2" s="1125"/>
      <c r="H2" s="1125"/>
      <c r="I2" s="1125"/>
      <c r="J2" s="1125"/>
      <c r="K2" s="1125"/>
      <c r="L2" s="1125"/>
    </row>
    <row r="3" spans="1:14" ht="5.25" customHeight="1" x14ac:dyDescent="0.15">
      <c r="A3" s="40"/>
      <c r="B3" s="40"/>
      <c r="C3" s="40"/>
      <c r="D3" s="40"/>
      <c r="E3" s="40"/>
      <c r="F3" s="40"/>
      <c r="G3" s="40"/>
      <c r="H3" s="40"/>
      <c r="I3" s="40"/>
      <c r="J3" s="40"/>
    </row>
    <row r="4" spans="1:14" ht="16.5" customHeight="1" x14ac:dyDescent="0.15">
      <c r="A4" s="1451" t="s">
        <v>473</v>
      </c>
      <c r="B4" s="1451"/>
      <c r="C4" s="1451"/>
      <c r="D4" s="382"/>
      <c r="F4" s="1123" t="s">
        <v>71</v>
      </c>
      <c r="G4" s="1123"/>
      <c r="H4" s="1452" t="s">
        <v>690</v>
      </c>
      <c r="I4" s="1452"/>
      <c r="J4" s="1452"/>
      <c r="K4" s="1452"/>
    </row>
    <row r="5" spans="1:14" ht="16.5" customHeight="1" x14ac:dyDescent="0.15">
      <c r="F5" s="1123" t="s">
        <v>70</v>
      </c>
      <c r="G5" s="1123"/>
      <c r="H5" s="1450" t="s">
        <v>691</v>
      </c>
      <c r="I5" s="1450"/>
      <c r="J5" s="1450"/>
      <c r="K5" s="1450"/>
    </row>
    <row r="6" spans="1:14" ht="6" customHeight="1" x14ac:dyDescent="0.15">
      <c r="A6" s="41"/>
      <c r="B6" s="41"/>
      <c r="I6" s="43"/>
    </row>
    <row r="7" spans="1:14" ht="17.25" customHeight="1" x14ac:dyDescent="0.15">
      <c r="A7" s="4" t="s">
        <v>231</v>
      </c>
      <c r="B7" s="4"/>
      <c r="F7" s="42"/>
      <c r="G7" s="42"/>
      <c r="H7" s="42"/>
      <c r="I7" s="53"/>
      <c r="J7" s="53"/>
      <c r="K7" s="53"/>
    </row>
    <row r="8" spans="1:14" ht="18" customHeight="1" x14ac:dyDescent="0.15">
      <c r="A8" s="1127" t="s">
        <v>60</v>
      </c>
      <c r="B8" s="1128" t="s">
        <v>13</v>
      </c>
      <c r="C8" s="1129"/>
      <c r="D8" s="300"/>
      <c r="E8" s="1135" t="s">
        <v>361</v>
      </c>
      <c r="F8" s="1135"/>
      <c r="G8" s="298"/>
      <c r="H8" s="1128" t="s">
        <v>12</v>
      </c>
      <c r="I8" s="1132"/>
      <c r="J8" s="1127" t="s">
        <v>14</v>
      </c>
      <c r="K8" s="44" t="s">
        <v>232</v>
      </c>
      <c r="L8" s="45"/>
    </row>
    <row r="9" spans="1:14" ht="18" customHeight="1" x14ac:dyDescent="0.15">
      <c r="A9" s="1127"/>
      <c r="B9" s="1130"/>
      <c r="C9" s="1131"/>
      <c r="D9" s="301" t="s">
        <v>335</v>
      </c>
      <c r="E9" s="1136" t="s">
        <v>574</v>
      </c>
      <c r="F9" s="1136"/>
      <c r="G9" s="299" t="s">
        <v>323</v>
      </c>
      <c r="H9" s="1133"/>
      <c r="I9" s="1134"/>
      <c r="J9" s="1127"/>
      <c r="K9" s="46" t="s">
        <v>233</v>
      </c>
      <c r="L9" s="45"/>
    </row>
    <row r="10" spans="1:14" ht="15" customHeight="1" x14ac:dyDescent="0.15">
      <c r="A10" s="1456" t="s">
        <v>442</v>
      </c>
      <c r="B10" s="1457"/>
      <c r="C10" s="1458"/>
      <c r="D10" s="383"/>
      <c r="E10" s="1459" t="s">
        <v>575</v>
      </c>
      <c r="F10" s="1459"/>
      <c r="G10" s="384"/>
      <c r="H10" s="385"/>
      <c r="I10" s="386" t="s">
        <v>739</v>
      </c>
      <c r="J10" s="1456" t="s">
        <v>739</v>
      </c>
      <c r="K10" s="1456">
        <v>1</v>
      </c>
      <c r="L10" s="1121"/>
      <c r="M10" s="1001"/>
      <c r="N10" s="1122"/>
    </row>
    <row r="11" spans="1:14" ht="15" customHeight="1" x14ac:dyDescent="0.15">
      <c r="A11" s="1456"/>
      <c r="B11" s="1453" t="s">
        <v>449</v>
      </c>
      <c r="C11" s="1454"/>
      <c r="D11" s="387" t="s">
        <v>335</v>
      </c>
      <c r="E11" s="1455" t="s">
        <v>577</v>
      </c>
      <c r="F11" s="1455"/>
      <c r="G11" s="388" t="s">
        <v>323</v>
      </c>
      <c r="H11" s="389" t="s">
        <v>321</v>
      </c>
      <c r="I11" s="420" t="s">
        <v>739</v>
      </c>
      <c r="J11" s="1456"/>
      <c r="K11" s="1456"/>
      <c r="L11" s="1121"/>
      <c r="M11" s="1001"/>
      <c r="N11" s="1122"/>
    </row>
    <row r="12" spans="1:14" ht="15" customHeight="1" x14ac:dyDescent="0.15">
      <c r="A12" s="1456" t="s">
        <v>444</v>
      </c>
      <c r="B12" s="1457" t="s">
        <v>578</v>
      </c>
      <c r="C12" s="1458"/>
      <c r="D12" s="383"/>
      <c r="E12" s="1459" t="s">
        <v>575</v>
      </c>
      <c r="F12" s="1459"/>
      <c r="G12" s="384"/>
      <c r="H12" s="385"/>
      <c r="I12" s="386" t="s">
        <v>739</v>
      </c>
      <c r="J12" s="1456" t="s">
        <v>739</v>
      </c>
      <c r="K12" s="1456">
        <v>1</v>
      </c>
      <c r="L12" s="1121"/>
    </row>
    <row r="13" spans="1:14" ht="15" customHeight="1" x14ac:dyDescent="0.15">
      <c r="A13" s="1456"/>
      <c r="B13" s="1453" t="s">
        <v>579</v>
      </c>
      <c r="C13" s="1454"/>
      <c r="D13" s="387" t="s">
        <v>335</v>
      </c>
      <c r="E13" s="1455" t="s">
        <v>576</v>
      </c>
      <c r="F13" s="1455"/>
      <c r="G13" s="388" t="s">
        <v>323</v>
      </c>
      <c r="H13" s="389" t="s">
        <v>321</v>
      </c>
      <c r="I13" s="420" t="s">
        <v>739</v>
      </c>
      <c r="J13" s="1456"/>
      <c r="K13" s="1456"/>
      <c r="L13" s="1121"/>
    </row>
    <row r="14" spans="1:14" ht="15" customHeight="1" x14ac:dyDescent="0.15">
      <c r="A14" s="1456" t="s">
        <v>11</v>
      </c>
      <c r="B14" s="1460"/>
      <c r="C14" s="1461"/>
      <c r="D14" s="383"/>
      <c r="E14" s="1462"/>
      <c r="F14" s="1462"/>
      <c r="G14" s="390"/>
      <c r="H14" s="385"/>
      <c r="I14" s="391"/>
      <c r="J14" s="1463"/>
      <c r="K14" s="1463"/>
      <c r="L14" s="47"/>
    </row>
    <row r="15" spans="1:14" ht="15" customHeight="1" x14ac:dyDescent="0.15">
      <c r="A15" s="1456"/>
      <c r="B15" s="1464"/>
      <c r="C15" s="1465"/>
      <c r="D15" s="387" t="s">
        <v>335</v>
      </c>
      <c r="E15" s="1466"/>
      <c r="F15" s="1466"/>
      <c r="G15" s="392" t="s">
        <v>323</v>
      </c>
      <c r="H15" s="389" t="s">
        <v>321</v>
      </c>
      <c r="I15" s="393"/>
      <c r="J15" s="1463"/>
      <c r="K15" s="1463"/>
      <c r="L15" s="47"/>
    </row>
    <row r="16" spans="1:14" ht="4.5" customHeight="1" x14ac:dyDescent="0.15">
      <c r="A16" s="41"/>
      <c r="B16" s="41"/>
      <c r="C16" s="48"/>
      <c r="D16" s="48"/>
      <c r="E16" s="48"/>
      <c r="F16" s="42"/>
      <c r="G16" s="42"/>
      <c r="H16" s="42"/>
      <c r="I16" s="48"/>
      <c r="J16" s="47"/>
      <c r="K16" s="47"/>
      <c r="L16" s="47"/>
    </row>
    <row r="17" spans="1:12" ht="7.5" customHeight="1" thickBot="1" x14ac:dyDescent="0.2">
      <c r="A17" s="47"/>
      <c r="B17" s="47"/>
      <c r="C17" s="48"/>
      <c r="D17" s="48"/>
      <c r="E17" s="48"/>
      <c r="F17" s="49"/>
      <c r="G17" s="49"/>
      <c r="H17" s="49"/>
      <c r="I17" s="48"/>
      <c r="J17" s="47"/>
      <c r="K17" s="47"/>
      <c r="L17" s="47"/>
    </row>
    <row r="18" spans="1:12" ht="30" customHeight="1" thickBot="1" x14ac:dyDescent="0.2">
      <c r="A18" s="47"/>
      <c r="B18" s="47"/>
      <c r="C18" s="48"/>
      <c r="D18" s="48"/>
      <c r="E18" s="48"/>
      <c r="F18" s="49"/>
      <c r="G18" s="49"/>
      <c r="H18" s="49"/>
      <c r="I18" s="48"/>
      <c r="J18" s="85" t="s">
        <v>234</v>
      </c>
      <c r="K18" s="86" t="s">
        <v>235</v>
      </c>
      <c r="L18" s="47"/>
    </row>
    <row r="19" spans="1:12" ht="24.95" customHeight="1" thickTop="1" x14ac:dyDescent="0.15">
      <c r="A19" s="47"/>
      <c r="B19" s="47"/>
      <c r="C19" s="48"/>
      <c r="D19" s="48"/>
      <c r="E19" s="48"/>
      <c r="F19" s="49"/>
      <c r="G19" s="49"/>
      <c r="H19" s="49"/>
      <c r="I19" s="48"/>
      <c r="J19" s="87" t="s">
        <v>236</v>
      </c>
      <c r="K19" s="317" t="s">
        <v>696</v>
      </c>
      <c r="L19" s="47"/>
    </row>
    <row r="20" spans="1:12" ht="24.95" customHeight="1" x14ac:dyDescent="0.15">
      <c r="A20" s="47"/>
      <c r="B20" s="47"/>
      <c r="C20" s="48"/>
      <c r="D20" s="48"/>
      <c r="E20" s="48"/>
      <c r="F20" s="49"/>
      <c r="G20" s="49"/>
      <c r="H20" s="49"/>
      <c r="I20" s="48"/>
      <c r="J20" s="88" t="s">
        <v>237</v>
      </c>
      <c r="K20" s="318" t="s">
        <v>696</v>
      </c>
      <c r="L20" s="47"/>
    </row>
    <row r="21" spans="1:12" ht="24.95" customHeight="1" x14ac:dyDescent="0.15">
      <c r="A21" s="47"/>
      <c r="B21" s="47"/>
      <c r="C21" s="48"/>
      <c r="D21" s="48"/>
      <c r="E21" s="48"/>
      <c r="F21" s="49"/>
      <c r="G21" s="49"/>
      <c r="H21" s="49"/>
      <c r="I21" s="48"/>
      <c r="J21" s="88" t="s">
        <v>238</v>
      </c>
      <c r="K21" s="318" t="s">
        <v>65</v>
      </c>
      <c r="L21" s="47"/>
    </row>
    <row r="22" spans="1:12" ht="24.95" customHeight="1" thickBot="1" x14ac:dyDescent="0.2">
      <c r="A22" s="47"/>
      <c r="B22" s="47"/>
      <c r="C22" s="48"/>
      <c r="D22" s="48"/>
      <c r="E22" s="48"/>
      <c r="F22" s="49"/>
      <c r="G22" s="49"/>
      <c r="H22" s="49"/>
      <c r="I22" s="48"/>
      <c r="J22" s="89" t="s">
        <v>250</v>
      </c>
      <c r="K22" s="319" t="s">
        <v>696</v>
      </c>
      <c r="L22" s="47"/>
    </row>
    <row r="23" spans="1:12" ht="14.25" thickBot="1" x14ac:dyDescent="0.2">
      <c r="A23" s="47"/>
      <c r="B23" s="47"/>
      <c r="C23" s="48"/>
      <c r="D23" s="48"/>
      <c r="E23" s="48"/>
      <c r="F23" s="49"/>
      <c r="G23" s="49"/>
      <c r="H23" s="49"/>
      <c r="I23" s="48"/>
      <c r="J23" s="47"/>
      <c r="K23" s="47"/>
      <c r="L23" s="47"/>
    </row>
    <row r="24" spans="1:12" ht="13.5" customHeight="1" thickTop="1" x14ac:dyDescent="0.15">
      <c r="A24" s="1111" t="s">
        <v>545</v>
      </c>
      <c r="B24" s="1112"/>
      <c r="C24" s="287"/>
      <c r="D24" s="287"/>
      <c r="E24" s="287"/>
      <c r="F24" s="287"/>
      <c r="G24" s="287"/>
      <c r="H24" s="287"/>
      <c r="I24" s="287"/>
      <c r="J24" s="287"/>
      <c r="K24" s="288"/>
    </row>
    <row r="25" spans="1:12" s="1" customFormat="1" ht="13.5" customHeight="1" x14ac:dyDescent="0.15">
      <c r="A25" s="289" t="s">
        <v>528</v>
      </c>
      <c r="B25" s="1110" t="s">
        <v>558</v>
      </c>
      <c r="C25" s="1110"/>
      <c r="D25" s="1110"/>
      <c r="E25" s="1110"/>
      <c r="F25" s="1110"/>
      <c r="G25" s="1110"/>
      <c r="H25" s="1110"/>
      <c r="I25" s="1110"/>
      <c r="J25" s="1110"/>
      <c r="K25" s="294"/>
    </row>
    <row r="26" spans="1:12" s="1" customFormat="1" x14ac:dyDescent="0.15">
      <c r="A26" s="289" t="s">
        <v>526</v>
      </c>
      <c r="B26" s="290" t="s">
        <v>593</v>
      </c>
      <c r="C26" s="291"/>
      <c r="D26" s="291"/>
      <c r="E26" s="291"/>
      <c r="F26" s="291"/>
      <c r="G26" s="291"/>
      <c r="H26" s="291"/>
      <c r="I26" s="291"/>
      <c r="J26" s="291"/>
      <c r="K26" s="292"/>
    </row>
    <row r="27" spans="1:12" s="7" customFormat="1" ht="14.25" customHeight="1" x14ac:dyDescent="0.15">
      <c r="A27" s="289" t="s">
        <v>533</v>
      </c>
      <c r="B27" s="733" t="s">
        <v>547</v>
      </c>
      <c r="C27" s="733"/>
      <c r="D27" s="733"/>
      <c r="E27" s="733"/>
      <c r="F27" s="733"/>
      <c r="G27" s="733"/>
      <c r="H27" s="733"/>
      <c r="I27" s="733"/>
      <c r="J27" s="733"/>
      <c r="K27" s="212"/>
      <c r="L27" s="50"/>
    </row>
    <row r="28" spans="1:12" s="7" customFormat="1" ht="14.25" customHeight="1" x14ac:dyDescent="0.15">
      <c r="A28" s="289" t="s">
        <v>535</v>
      </c>
      <c r="B28" s="733" t="s">
        <v>548</v>
      </c>
      <c r="C28" s="733"/>
      <c r="D28" s="733"/>
      <c r="E28" s="733"/>
      <c r="F28" s="733"/>
      <c r="G28" s="733"/>
      <c r="H28" s="733"/>
      <c r="I28" s="733"/>
      <c r="J28" s="733"/>
      <c r="K28" s="212"/>
      <c r="L28" s="51"/>
    </row>
    <row r="29" spans="1:12" s="7" customFormat="1" ht="14.25" customHeight="1" x14ac:dyDescent="0.15">
      <c r="A29" s="289"/>
      <c r="B29" s="733" t="s">
        <v>295</v>
      </c>
      <c r="C29" s="733"/>
      <c r="D29" s="733"/>
      <c r="E29" s="733"/>
      <c r="F29" s="733"/>
      <c r="G29" s="733"/>
      <c r="H29" s="733"/>
      <c r="I29" s="733"/>
      <c r="J29" s="733"/>
      <c r="K29" s="212"/>
      <c r="L29" s="51"/>
    </row>
    <row r="30" spans="1:12" ht="13.5" customHeight="1" x14ac:dyDescent="0.15">
      <c r="A30" s="289" t="s">
        <v>544</v>
      </c>
      <c r="B30" s="733" t="s">
        <v>580</v>
      </c>
      <c r="C30" s="733"/>
      <c r="D30" s="733"/>
      <c r="E30" s="733"/>
      <c r="F30" s="733"/>
      <c r="G30" s="733"/>
      <c r="H30" s="733"/>
      <c r="I30" s="733"/>
      <c r="J30" s="733"/>
      <c r="K30" s="212"/>
    </row>
    <row r="31" spans="1:12" ht="13.5" customHeight="1" thickBot="1" x14ac:dyDescent="0.2">
      <c r="A31" s="293" t="s">
        <v>592</v>
      </c>
      <c r="B31" s="735" t="s">
        <v>581</v>
      </c>
      <c r="C31" s="735"/>
      <c r="D31" s="735"/>
      <c r="E31" s="735"/>
      <c r="F31" s="735"/>
      <c r="G31" s="735"/>
      <c r="H31" s="735"/>
      <c r="I31" s="735"/>
      <c r="J31" s="735"/>
      <c r="K31" s="255"/>
    </row>
    <row r="32" spans="1:12" ht="14.25" thickTop="1" x14ac:dyDescent="0.15">
      <c r="A32" s="252"/>
      <c r="B32" s="252"/>
      <c r="C32" s="252"/>
      <c r="D32" s="252"/>
      <c r="E32" s="252"/>
      <c r="F32" s="252"/>
      <c r="G32" s="252"/>
      <c r="H32" s="252"/>
      <c r="I32" s="252"/>
      <c r="J32" s="252"/>
      <c r="K32" s="252"/>
    </row>
  </sheetData>
  <mergeCells count="45">
    <mergeCell ref="B28:J28"/>
    <mergeCell ref="B29:J29"/>
    <mergeCell ref="B30:J30"/>
    <mergeCell ref="B31:J31"/>
    <mergeCell ref="K14:K15"/>
    <mergeCell ref="B15:C15"/>
    <mergeCell ref="E15:F15"/>
    <mergeCell ref="A24:B24"/>
    <mergeCell ref="B25:J25"/>
    <mergeCell ref="B27:J27"/>
    <mergeCell ref="J14:J15"/>
    <mergeCell ref="B13:C13"/>
    <mergeCell ref="E13:F13"/>
    <mergeCell ref="A14:A15"/>
    <mergeCell ref="B14:C14"/>
    <mergeCell ref="E14:F14"/>
    <mergeCell ref="M10:M11"/>
    <mergeCell ref="N10:N11"/>
    <mergeCell ref="B11:C11"/>
    <mergeCell ref="E11:F11"/>
    <mergeCell ref="A12:A13"/>
    <mergeCell ref="B12:C12"/>
    <mergeCell ref="E12:F12"/>
    <mergeCell ref="J12:J13"/>
    <mergeCell ref="K12:K13"/>
    <mergeCell ref="L12:L13"/>
    <mergeCell ref="A10:A11"/>
    <mergeCell ref="B10:C10"/>
    <mergeCell ref="E10:F10"/>
    <mergeCell ref="J10:J11"/>
    <mergeCell ref="K10:K11"/>
    <mergeCell ref="L10:L11"/>
    <mergeCell ref="A8:A9"/>
    <mergeCell ref="B8:C9"/>
    <mergeCell ref="E8:F8"/>
    <mergeCell ref="H8:I9"/>
    <mergeCell ref="J8:J9"/>
    <mergeCell ref="E9:F9"/>
    <mergeCell ref="F5:G5"/>
    <mergeCell ref="H5:K5"/>
    <mergeCell ref="J1:K1"/>
    <mergeCell ref="A2:L2"/>
    <mergeCell ref="A4:C4"/>
    <mergeCell ref="F4:G4"/>
    <mergeCell ref="H4:K4"/>
  </mergeCells>
  <phoneticPr fontId="2"/>
  <conditionalFormatting sqref="B10:B11 D10:E11 G10:K11">
    <cfRule type="expression" dxfId="6" priority="533">
      <formula>$A$10=#REF!</formula>
    </cfRule>
  </conditionalFormatting>
  <conditionalFormatting sqref="B12:B13 D12:E13 G12:H13 J12:K13">
    <cfRule type="expression" dxfId="5" priority="536">
      <formula>$A$12=#REF!</formula>
    </cfRule>
  </conditionalFormatting>
  <conditionalFormatting sqref="B14:B15 D14:E15 G14:K15">
    <cfRule type="expression" dxfId="4" priority="539">
      <formula>$A$14=#REF!</formula>
    </cfRule>
  </conditionalFormatting>
  <conditionalFormatting sqref="I12:I13">
    <cfRule type="expression" dxfId="3" priority="1">
      <formula>$A$10=#REF!</formula>
    </cfRule>
  </conditionalFormatting>
  <pageMargins left="0.7" right="0.7" top="0.75" bottom="0.75" header="0.3" footer="0.3"/>
  <pageSetup paperSize="9" scale="89"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E7E8BE-7A3B-458B-9534-6A8F7D226A4F}">
  <sheetPr>
    <tabColor rgb="FF00FFFF"/>
    <pageSetUpPr fitToPage="1"/>
  </sheetPr>
  <dimension ref="A1:L81"/>
  <sheetViews>
    <sheetView view="pageBreakPreview" zoomScale="115" zoomScaleNormal="100" zoomScaleSheetLayoutView="115" workbookViewId="0">
      <selection activeCell="A7" sqref="A7:C7"/>
    </sheetView>
  </sheetViews>
  <sheetFormatPr defaultRowHeight="13.5" x14ac:dyDescent="0.15"/>
  <cols>
    <col min="1" max="1" width="6.625" style="4" customWidth="1"/>
    <col min="2" max="2" width="21.625" style="4" customWidth="1"/>
    <col min="3" max="4" width="15.625" style="4" customWidth="1"/>
    <col min="5" max="5" width="6.625" style="4" customWidth="1"/>
    <col min="6" max="6" width="9.625" style="4" customWidth="1"/>
    <col min="7" max="7" width="6.625" style="4" customWidth="1"/>
    <col min="8" max="8" width="3.625" style="4" customWidth="1"/>
    <col min="9" max="11" width="6.625" style="4" customWidth="1"/>
    <col min="12" max="12" width="27.625" style="4" customWidth="1"/>
    <col min="13" max="52" width="3.625" style="4" customWidth="1"/>
    <col min="53" max="16384" width="9" style="4"/>
  </cols>
  <sheetData>
    <row r="1" spans="1:12" ht="15" customHeight="1" x14ac:dyDescent="0.15">
      <c r="L1" s="305" t="s">
        <v>609</v>
      </c>
    </row>
    <row r="2" spans="1:12" ht="21" customHeight="1" x14ac:dyDescent="0.15">
      <c r="A2" s="1468" t="s">
        <v>509</v>
      </c>
      <c r="B2" s="1468"/>
      <c r="C2" s="1468"/>
      <c r="D2" s="1468"/>
      <c r="E2" s="1468"/>
      <c r="F2" s="1468"/>
      <c r="G2" s="1468"/>
      <c r="H2" s="1468"/>
      <c r="I2" s="1468"/>
      <c r="J2" s="1468"/>
      <c r="K2" s="1468"/>
      <c r="L2" s="1468"/>
    </row>
    <row r="3" spans="1:12" ht="15" customHeight="1" x14ac:dyDescent="0.15">
      <c r="B3" s="453" t="s">
        <v>763</v>
      </c>
      <c r="F3" s="1469" t="s">
        <v>310</v>
      </c>
      <c r="G3" s="1469"/>
      <c r="H3" s="142" t="s">
        <v>338</v>
      </c>
      <c r="I3" s="1436" t="s">
        <v>690</v>
      </c>
      <c r="J3" s="1436"/>
      <c r="K3" s="1436"/>
      <c r="L3" s="1436"/>
    </row>
    <row r="4" spans="1:12" ht="15" customHeight="1" x14ac:dyDescent="0.15">
      <c r="F4" s="1469" t="s">
        <v>19</v>
      </c>
      <c r="G4" s="1469"/>
      <c r="H4" s="142" t="s">
        <v>338</v>
      </c>
      <c r="I4" s="1436" t="s">
        <v>691</v>
      </c>
      <c r="J4" s="1436"/>
      <c r="K4" s="1436"/>
      <c r="L4" s="1436"/>
    </row>
    <row r="5" spans="1:12" ht="6" customHeight="1" x14ac:dyDescent="0.15">
      <c r="F5" s="309"/>
      <c r="G5" s="309"/>
      <c r="H5" s="142"/>
    </row>
    <row r="6" spans="1:12" ht="15" customHeight="1" x14ac:dyDescent="0.15">
      <c r="A6" s="1467" t="s">
        <v>614</v>
      </c>
      <c r="B6" s="1467"/>
      <c r="C6" s="1467"/>
      <c r="D6" s="1467"/>
      <c r="E6" s="1358" t="s">
        <v>610</v>
      </c>
      <c r="F6" s="1358"/>
      <c r="G6" s="1358"/>
      <c r="H6" s="1358"/>
      <c r="I6" s="1358"/>
    </row>
    <row r="7" spans="1:12" ht="15" customHeight="1" x14ac:dyDescent="0.15">
      <c r="A7" s="1467" t="s">
        <v>266</v>
      </c>
      <c r="B7" s="1467"/>
      <c r="C7" s="1467"/>
      <c r="D7" s="1358" t="s">
        <v>713</v>
      </c>
      <c r="E7" s="1358"/>
      <c r="F7" s="1358"/>
      <c r="G7" s="1358"/>
      <c r="H7" s="1358"/>
      <c r="I7" s="1358"/>
    </row>
    <row r="8" spans="1:12" ht="15" customHeight="1" x14ac:dyDescent="0.15">
      <c r="A8" s="1294" t="s">
        <v>613</v>
      </c>
      <c r="B8" s="1296"/>
      <c r="C8" s="313" t="s">
        <v>267</v>
      </c>
      <c r="D8" s="1474" t="s">
        <v>714</v>
      </c>
      <c r="E8" s="1474"/>
      <c r="F8" s="1474"/>
      <c r="G8" s="1474"/>
      <c r="H8" s="1474"/>
      <c r="I8" s="1474"/>
      <c r="K8" s="142"/>
    </row>
    <row r="9" spans="1:12" ht="15" customHeight="1" x14ac:dyDescent="0.15">
      <c r="A9" s="1472"/>
      <c r="B9" s="1473"/>
      <c r="C9" s="314" t="s">
        <v>268</v>
      </c>
      <c r="D9" s="1475" t="s">
        <v>715</v>
      </c>
      <c r="E9" s="1475"/>
      <c r="F9" s="1475"/>
      <c r="G9" s="1475"/>
      <c r="H9" s="1475"/>
      <c r="I9" s="1475"/>
      <c r="K9" s="142"/>
    </row>
    <row r="10" spans="1:12" ht="15" customHeight="1" x14ac:dyDescent="0.15">
      <c r="A10" s="1288"/>
      <c r="B10" s="1290"/>
      <c r="C10" s="315" t="s">
        <v>269</v>
      </c>
      <c r="D10" s="1476" t="s">
        <v>716</v>
      </c>
      <c r="E10" s="1476"/>
      <c r="F10" s="1476"/>
      <c r="G10" s="1476"/>
      <c r="H10" s="1476"/>
      <c r="I10" s="1476"/>
      <c r="K10" s="142"/>
    </row>
    <row r="11" spans="1:12" ht="30" customHeight="1" x14ac:dyDescent="0.15">
      <c r="A11" s="1467" t="s">
        <v>270</v>
      </c>
      <c r="B11" s="1467"/>
      <c r="C11" s="1477" t="s">
        <v>717</v>
      </c>
      <c r="D11" s="1477"/>
      <c r="E11" s="1477"/>
      <c r="F11" s="1477"/>
      <c r="G11" s="1477"/>
      <c r="H11" s="1477"/>
      <c r="I11" s="1477"/>
      <c r="J11" s="5"/>
      <c r="K11" s="5"/>
    </row>
    <row r="12" spans="1:12" ht="15" customHeight="1" x14ac:dyDescent="0.15">
      <c r="A12" s="1467" t="s">
        <v>623</v>
      </c>
      <c r="B12" s="1467"/>
      <c r="C12" s="1467"/>
      <c r="D12" s="1467"/>
      <c r="E12" s="1467"/>
      <c r="F12" s="1358" t="s">
        <v>612</v>
      </c>
      <c r="G12" s="1358"/>
      <c r="H12" s="1358"/>
      <c r="I12" s="1358"/>
      <c r="J12" s="4" t="s">
        <v>615</v>
      </c>
    </row>
    <row r="13" spans="1:12" ht="15" customHeight="1" x14ac:dyDescent="0.15">
      <c r="A13" s="1478" t="s">
        <v>617</v>
      </c>
      <c r="B13" s="1478"/>
      <c r="C13" s="1478"/>
      <c r="D13" s="1478"/>
      <c r="E13" s="1478"/>
      <c r="F13" s="1478"/>
      <c r="G13" s="1478"/>
      <c r="H13" s="1478"/>
      <c r="I13" s="1478"/>
      <c r="J13" s="1478"/>
      <c r="K13" s="1478"/>
      <c r="L13" s="1478"/>
    </row>
    <row r="14" spans="1:12" ht="15" customHeight="1" x14ac:dyDescent="0.15">
      <c r="A14" s="1470" t="s">
        <v>271</v>
      </c>
      <c r="B14" s="1471"/>
      <c r="C14" s="1471" t="s">
        <v>272</v>
      </c>
      <c r="D14" s="1471"/>
      <c r="E14" s="1471" t="s">
        <v>608</v>
      </c>
      <c r="F14" s="1471"/>
      <c r="G14" s="1471"/>
      <c r="H14" s="1471"/>
      <c r="I14" s="1471"/>
      <c r="J14" s="1471"/>
      <c r="K14" s="307" t="s">
        <v>273</v>
      </c>
      <c r="L14" s="308" t="s">
        <v>274</v>
      </c>
    </row>
    <row r="15" spans="1:12" ht="15" customHeight="1" x14ac:dyDescent="0.15">
      <c r="A15" s="1479" t="s">
        <v>718</v>
      </c>
      <c r="B15" s="1480"/>
      <c r="C15" s="1480" t="s">
        <v>721</v>
      </c>
      <c r="D15" s="1480"/>
      <c r="E15" s="1480" t="s">
        <v>724</v>
      </c>
      <c r="F15" s="1480"/>
      <c r="G15" s="1480"/>
      <c r="H15" s="1480"/>
      <c r="I15" s="1480"/>
      <c r="J15" s="1480"/>
      <c r="K15" s="360">
        <v>2</v>
      </c>
      <c r="L15" s="310"/>
    </row>
    <row r="16" spans="1:12" ht="15" customHeight="1" x14ac:dyDescent="0.15">
      <c r="A16" s="1481" t="s">
        <v>719</v>
      </c>
      <c r="B16" s="1482"/>
      <c r="C16" s="1482" t="s">
        <v>722</v>
      </c>
      <c r="D16" s="1482"/>
      <c r="E16" s="1482" t="s">
        <v>725</v>
      </c>
      <c r="F16" s="1482"/>
      <c r="G16" s="1482"/>
      <c r="H16" s="1482"/>
      <c r="I16" s="1482"/>
      <c r="J16" s="1482"/>
      <c r="K16" s="359">
        <v>1</v>
      </c>
      <c r="L16" s="311"/>
    </row>
    <row r="17" spans="1:12" ht="15" customHeight="1" x14ac:dyDescent="0.15">
      <c r="A17" s="1481" t="s">
        <v>720</v>
      </c>
      <c r="B17" s="1482"/>
      <c r="C17" s="1482" t="s">
        <v>723</v>
      </c>
      <c r="D17" s="1482"/>
      <c r="E17" s="1482" t="s">
        <v>725</v>
      </c>
      <c r="F17" s="1482"/>
      <c r="G17" s="1482"/>
      <c r="H17" s="1482"/>
      <c r="I17" s="1482"/>
      <c r="J17" s="1482"/>
      <c r="K17" s="359">
        <v>1</v>
      </c>
      <c r="L17" s="311"/>
    </row>
    <row r="18" spans="1:12" ht="15" customHeight="1" x14ac:dyDescent="0.15">
      <c r="A18" s="1481"/>
      <c r="B18" s="1482"/>
      <c r="C18" s="1482"/>
      <c r="D18" s="1482"/>
      <c r="E18" s="1482"/>
      <c r="F18" s="1482"/>
      <c r="G18" s="1482"/>
      <c r="H18" s="1482"/>
      <c r="I18" s="1482"/>
      <c r="J18" s="1482"/>
      <c r="K18" s="359"/>
      <c r="L18" s="311"/>
    </row>
    <row r="19" spans="1:12" ht="15" customHeight="1" x14ac:dyDescent="0.15">
      <c r="A19" s="1485"/>
      <c r="B19" s="1486"/>
      <c r="C19" s="1486"/>
      <c r="D19" s="1486"/>
      <c r="E19" s="1486"/>
      <c r="F19" s="1486"/>
      <c r="G19" s="1486"/>
      <c r="H19" s="1486"/>
      <c r="I19" s="1486"/>
      <c r="J19" s="1486"/>
      <c r="K19" s="361"/>
      <c r="L19" s="312"/>
    </row>
    <row r="20" spans="1:12" ht="15" customHeight="1" thickBot="1" x14ac:dyDescent="0.2"/>
    <row r="21" spans="1:12" ht="15" customHeight="1" thickTop="1" x14ac:dyDescent="0.15">
      <c r="A21" s="262" t="s">
        <v>431</v>
      </c>
      <c r="B21" s="279"/>
      <c r="C21" s="279"/>
      <c r="D21" s="279"/>
      <c r="E21" s="279"/>
      <c r="F21" s="279"/>
      <c r="G21" s="279"/>
      <c r="H21" s="279"/>
      <c r="I21" s="279"/>
      <c r="J21" s="279"/>
      <c r="K21" s="279"/>
      <c r="L21" s="320"/>
    </row>
    <row r="22" spans="1:12" ht="15" customHeight="1" x14ac:dyDescent="0.15">
      <c r="A22" s="321" t="s">
        <v>528</v>
      </c>
      <c r="B22" s="1483" t="s">
        <v>628</v>
      </c>
      <c r="C22" s="1483"/>
      <c r="D22" s="1483"/>
      <c r="E22" s="1483"/>
      <c r="F22" s="1483"/>
      <c r="G22" s="1483"/>
      <c r="H22" s="1483"/>
      <c r="I22" s="1483"/>
      <c r="J22" s="1483"/>
      <c r="K22" s="1483"/>
      <c r="L22" s="1484"/>
    </row>
    <row r="23" spans="1:12" ht="15" customHeight="1" x14ac:dyDescent="0.15">
      <c r="A23" s="321"/>
      <c r="B23" s="1483" t="s">
        <v>673</v>
      </c>
      <c r="C23" s="1483"/>
      <c r="D23" s="1483"/>
      <c r="E23" s="1483"/>
      <c r="F23" s="1483"/>
      <c r="G23" s="1483"/>
      <c r="H23" s="1483"/>
      <c r="I23" s="1483"/>
      <c r="J23" s="1483"/>
      <c r="K23" s="1483"/>
      <c r="L23" s="1484"/>
    </row>
    <row r="24" spans="1:12" ht="15" customHeight="1" x14ac:dyDescent="0.15">
      <c r="A24" s="322" t="s">
        <v>526</v>
      </c>
      <c r="B24" s="1483" t="s">
        <v>549</v>
      </c>
      <c r="C24" s="1483"/>
      <c r="D24" s="1483"/>
      <c r="E24" s="1483"/>
      <c r="F24" s="1483"/>
      <c r="G24" s="1483"/>
      <c r="H24" s="1483"/>
      <c r="I24" s="1483"/>
      <c r="J24" s="1483"/>
      <c r="K24" s="1483"/>
      <c r="L24" s="1484"/>
    </row>
    <row r="25" spans="1:12" ht="15" customHeight="1" x14ac:dyDescent="0.15">
      <c r="A25" s="321" t="s">
        <v>533</v>
      </c>
      <c r="B25" s="733" t="s">
        <v>550</v>
      </c>
      <c r="C25" s="733"/>
      <c r="D25" s="733"/>
      <c r="E25" s="733"/>
      <c r="F25" s="733"/>
      <c r="G25" s="733"/>
      <c r="H25" s="733"/>
      <c r="I25" s="733"/>
      <c r="J25" s="733"/>
      <c r="K25" s="733"/>
      <c r="L25" s="734"/>
    </row>
    <row r="26" spans="1:12" ht="15" customHeight="1" x14ac:dyDescent="0.15">
      <c r="A26" s="321" t="s">
        <v>535</v>
      </c>
      <c r="B26" s="1483" t="s">
        <v>616</v>
      </c>
      <c r="C26" s="1483"/>
      <c r="D26" s="1483"/>
      <c r="E26" s="1483"/>
      <c r="F26" s="1483"/>
      <c r="G26" s="1483"/>
      <c r="H26" s="1483"/>
      <c r="I26" s="1483"/>
      <c r="J26" s="1483"/>
      <c r="K26" s="1483"/>
      <c r="L26" s="1484"/>
    </row>
    <row r="27" spans="1:12" ht="15" customHeight="1" x14ac:dyDescent="0.15">
      <c r="A27" s="321"/>
      <c r="B27" s="1483" t="s">
        <v>611</v>
      </c>
      <c r="C27" s="1483"/>
      <c r="D27" s="1483"/>
      <c r="E27" s="1483"/>
      <c r="F27" s="1483"/>
      <c r="G27" s="1483"/>
      <c r="H27" s="1483"/>
      <c r="I27" s="1483"/>
      <c r="J27" s="1483"/>
      <c r="K27" s="1483"/>
      <c r="L27" s="1484"/>
    </row>
    <row r="28" spans="1:12" ht="15" customHeight="1" x14ac:dyDescent="0.15">
      <c r="A28" s="321" t="s">
        <v>544</v>
      </c>
      <c r="B28" s="1483" t="s">
        <v>620</v>
      </c>
      <c r="C28" s="1483"/>
      <c r="D28" s="1483"/>
      <c r="E28" s="1483"/>
      <c r="F28" s="1483"/>
      <c r="G28" s="1483"/>
      <c r="H28" s="1483"/>
      <c r="I28" s="1483"/>
      <c r="J28" s="1483"/>
      <c r="K28" s="1483"/>
      <c r="L28" s="1484"/>
    </row>
    <row r="29" spans="1:12" ht="15" customHeight="1" x14ac:dyDescent="0.15">
      <c r="A29" s="321"/>
      <c r="B29" s="1483" t="s">
        <v>619</v>
      </c>
      <c r="C29" s="1483"/>
      <c r="D29" s="1483"/>
      <c r="E29" s="1483"/>
      <c r="F29" s="1483"/>
      <c r="G29" s="1483"/>
      <c r="H29" s="1483"/>
      <c r="I29" s="1483"/>
      <c r="J29" s="1483"/>
      <c r="K29" s="1483"/>
      <c r="L29" s="1484"/>
    </row>
    <row r="30" spans="1:12" ht="15" customHeight="1" x14ac:dyDescent="0.15">
      <c r="A30" s="321"/>
      <c r="B30" s="1483" t="s">
        <v>621</v>
      </c>
      <c r="C30" s="1483"/>
      <c r="D30" s="1483"/>
      <c r="E30" s="1483"/>
      <c r="F30" s="1483"/>
      <c r="G30" s="1483"/>
      <c r="H30" s="1483"/>
      <c r="I30" s="1483"/>
      <c r="J30" s="1483"/>
      <c r="K30" s="1483"/>
      <c r="L30" s="1484"/>
    </row>
    <row r="31" spans="1:12" ht="15" customHeight="1" x14ac:dyDescent="0.15">
      <c r="A31" s="321"/>
      <c r="B31" s="1483" t="s">
        <v>622</v>
      </c>
      <c r="C31" s="1483"/>
      <c r="D31" s="1483"/>
      <c r="E31" s="1483"/>
      <c r="F31" s="1483"/>
      <c r="G31" s="1483"/>
      <c r="H31" s="1483"/>
      <c r="I31" s="1483"/>
      <c r="J31" s="1483"/>
      <c r="K31" s="1483"/>
      <c r="L31" s="1484"/>
    </row>
    <row r="32" spans="1:12" s="210" customFormat="1" ht="15" customHeight="1" x14ac:dyDescent="0.15">
      <c r="A32" s="321" t="s">
        <v>624</v>
      </c>
      <c r="B32" s="1483" t="s">
        <v>625</v>
      </c>
      <c r="C32" s="1483"/>
      <c r="D32" s="1483"/>
      <c r="E32" s="1483"/>
      <c r="F32" s="1483"/>
      <c r="G32" s="1483"/>
      <c r="H32" s="1483"/>
      <c r="I32" s="1483"/>
      <c r="J32" s="1483"/>
      <c r="K32" s="1483"/>
      <c r="L32" s="1484"/>
    </row>
    <row r="33" spans="1:12" s="210" customFormat="1" ht="15" customHeight="1" x14ac:dyDescent="0.15">
      <c r="A33" s="321"/>
      <c r="B33" s="1483" t="s">
        <v>626</v>
      </c>
      <c r="C33" s="1483"/>
      <c r="D33" s="1483"/>
      <c r="E33" s="1483"/>
      <c r="F33" s="1483"/>
      <c r="G33" s="1483"/>
      <c r="H33" s="1483"/>
      <c r="I33" s="1483"/>
      <c r="J33" s="1483"/>
      <c r="K33" s="1483"/>
      <c r="L33" s="1484"/>
    </row>
    <row r="34" spans="1:12" s="210" customFormat="1" ht="15" customHeight="1" x14ac:dyDescent="0.15">
      <c r="A34" s="321"/>
      <c r="B34" s="1483" t="s">
        <v>627</v>
      </c>
      <c r="C34" s="1483"/>
      <c r="D34" s="1483"/>
      <c r="E34" s="1483"/>
      <c r="F34" s="1483"/>
      <c r="G34" s="1483"/>
      <c r="H34" s="1483"/>
      <c r="I34" s="1483"/>
      <c r="J34" s="1483"/>
      <c r="K34" s="1483"/>
      <c r="L34" s="1484"/>
    </row>
    <row r="35" spans="1:12" s="210" customFormat="1" ht="15" customHeight="1" thickBot="1" x14ac:dyDescent="0.2">
      <c r="A35" s="323" t="s">
        <v>546</v>
      </c>
      <c r="B35" s="1488" t="s">
        <v>618</v>
      </c>
      <c r="C35" s="1488"/>
      <c r="D35" s="1488"/>
      <c r="E35" s="1488"/>
      <c r="F35" s="1488"/>
      <c r="G35" s="1488"/>
      <c r="H35" s="1488"/>
      <c r="I35" s="1488"/>
      <c r="J35" s="1488"/>
      <c r="K35" s="1488"/>
      <c r="L35" s="1489"/>
    </row>
    <row r="36" spans="1:12" ht="15" customHeight="1" thickTop="1" x14ac:dyDescent="0.15"/>
    <row r="37" spans="1:12" ht="30" customHeight="1" x14ac:dyDescent="0.15">
      <c r="A37" s="1487" t="s">
        <v>276</v>
      </c>
      <c r="B37" s="1487"/>
    </row>
    <row r="38" spans="1:12" ht="15" customHeight="1" x14ac:dyDescent="0.15"/>
    <row r="39" spans="1:12" ht="15" customHeight="1" x14ac:dyDescent="0.15">
      <c r="A39" s="1483" t="s">
        <v>281</v>
      </c>
      <c r="B39" s="1483"/>
      <c r="C39" s="1483"/>
      <c r="D39" s="1483"/>
      <c r="E39" s="1483"/>
      <c r="F39" s="1483"/>
      <c r="G39" s="1483"/>
      <c r="H39" s="1483"/>
      <c r="I39" s="1483"/>
      <c r="J39" s="1483"/>
      <c r="K39" s="1483"/>
      <c r="L39" s="1483"/>
    </row>
    <row r="40" spans="1:12" ht="45" customHeight="1" x14ac:dyDescent="0.15">
      <c r="A40" s="733" t="s">
        <v>282</v>
      </c>
      <c r="B40" s="733"/>
      <c r="C40" s="733"/>
      <c r="D40" s="733"/>
      <c r="E40" s="733"/>
      <c r="F40" s="733"/>
      <c r="G40" s="733"/>
      <c r="H40" s="733"/>
      <c r="I40" s="733"/>
      <c r="J40" s="733"/>
      <c r="K40" s="733"/>
      <c r="L40" s="733"/>
    </row>
    <row r="41" spans="1:12" ht="15" customHeight="1" x14ac:dyDescent="0.15">
      <c r="A41" s="210"/>
      <c r="B41" s="210"/>
      <c r="C41" s="210"/>
      <c r="D41" s="210"/>
      <c r="E41" s="210"/>
      <c r="F41" s="210"/>
      <c r="G41" s="210"/>
      <c r="H41" s="210"/>
      <c r="I41" s="210"/>
    </row>
    <row r="42" spans="1:12" ht="15" customHeight="1" x14ac:dyDescent="0.15">
      <c r="A42" s="1483" t="s">
        <v>283</v>
      </c>
      <c r="B42" s="1483"/>
      <c r="C42" s="1483"/>
      <c r="D42" s="1483"/>
      <c r="E42" s="1483"/>
      <c r="F42" s="1483"/>
      <c r="G42" s="1483"/>
      <c r="H42" s="1483"/>
      <c r="I42" s="1483"/>
      <c r="J42" s="1483"/>
      <c r="K42" s="1483"/>
      <c r="L42" s="1483"/>
    </row>
    <row r="43" spans="1:12" ht="30" customHeight="1" x14ac:dyDescent="0.15">
      <c r="A43" s="778" t="s">
        <v>284</v>
      </c>
      <c r="B43" s="778"/>
      <c r="C43" s="778"/>
      <c r="D43" s="778"/>
      <c r="E43" s="778"/>
      <c r="F43" s="778"/>
      <c r="G43" s="778"/>
      <c r="H43" s="778"/>
      <c r="I43" s="778"/>
      <c r="J43" s="778"/>
      <c r="K43" s="778"/>
      <c r="L43" s="778"/>
    </row>
    <row r="44" spans="1:12" ht="15" customHeight="1" x14ac:dyDescent="0.15">
      <c r="A44" s="316"/>
      <c r="B44" s="316"/>
      <c r="C44" s="316"/>
      <c r="D44" s="316"/>
      <c r="E44" s="316"/>
      <c r="F44" s="316"/>
      <c r="G44" s="316"/>
      <c r="H44" s="316"/>
      <c r="I44" s="316"/>
    </row>
    <row r="45" spans="1:12" ht="15" customHeight="1" x14ac:dyDescent="0.15">
      <c r="A45" s="1490" t="s">
        <v>275</v>
      </c>
      <c r="B45" s="1490"/>
      <c r="C45" s="1490"/>
      <c r="D45" s="1490"/>
      <c r="E45" s="1490"/>
      <c r="F45" s="1491" t="s">
        <v>285</v>
      </c>
      <c r="G45" s="1491"/>
      <c r="H45" s="1491"/>
      <c r="I45" s="1491"/>
      <c r="J45" s="1491"/>
      <c r="K45" s="1491"/>
      <c r="L45" s="1491"/>
    </row>
    <row r="46" spans="1:12" ht="60" customHeight="1" x14ac:dyDescent="0.15">
      <c r="A46" s="1492" t="s">
        <v>286</v>
      </c>
      <c r="B46" s="1492"/>
      <c r="C46" s="1492"/>
      <c r="D46" s="1492"/>
      <c r="E46" s="1492"/>
      <c r="F46" s="1492" t="s">
        <v>287</v>
      </c>
      <c r="G46" s="1492"/>
      <c r="H46" s="1492"/>
      <c r="I46" s="1492"/>
      <c r="J46" s="1492"/>
      <c r="K46" s="1492"/>
      <c r="L46" s="1492"/>
    </row>
    <row r="47" spans="1:12" ht="45" customHeight="1" x14ac:dyDescent="0.15">
      <c r="A47" s="1492" t="s">
        <v>288</v>
      </c>
      <c r="B47" s="1492"/>
      <c r="C47" s="1492"/>
      <c r="D47" s="1492"/>
      <c r="E47" s="1492"/>
      <c r="F47" s="1492" t="s">
        <v>289</v>
      </c>
      <c r="G47" s="1492"/>
      <c r="H47" s="1492"/>
      <c r="I47" s="1492"/>
      <c r="J47" s="1492"/>
      <c r="K47" s="1492"/>
      <c r="L47" s="1492"/>
    </row>
    <row r="48" spans="1:12" ht="45" customHeight="1" x14ac:dyDescent="0.15">
      <c r="A48" s="1492" t="s">
        <v>290</v>
      </c>
      <c r="B48" s="1492"/>
      <c r="C48" s="1492"/>
      <c r="D48" s="1492"/>
      <c r="E48" s="1492"/>
      <c r="F48" s="1492" t="s">
        <v>291</v>
      </c>
      <c r="G48" s="1492"/>
      <c r="H48" s="1492"/>
      <c r="I48" s="1492"/>
      <c r="J48" s="1492"/>
      <c r="K48" s="1492"/>
      <c r="L48" s="1492"/>
    </row>
    <row r="49" spans="1:12" ht="30" customHeight="1" x14ac:dyDescent="0.15">
      <c r="A49" s="1492" t="s">
        <v>292</v>
      </c>
      <c r="B49" s="1492"/>
      <c r="C49" s="1492"/>
      <c r="D49" s="1492"/>
      <c r="E49" s="1492"/>
      <c r="F49" s="1492" t="s">
        <v>293</v>
      </c>
      <c r="G49" s="1492"/>
      <c r="H49" s="1492"/>
      <c r="I49" s="1492"/>
      <c r="J49" s="1492"/>
      <c r="K49" s="1492"/>
      <c r="L49" s="1492"/>
    </row>
    <row r="50" spans="1:12" ht="30" customHeight="1" x14ac:dyDescent="0.15">
      <c r="A50" s="1493" t="s">
        <v>294</v>
      </c>
      <c r="B50" s="1493"/>
      <c r="C50" s="1493"/>
      <c r="D50" s="1493"/>
      <c r="E50" s="1493"/>
      <c r="F50" s="1493"/>
      <c r="G50" s="1493"/>
      <c r="H50" s="1493"/>
      <c r="I50" s="1493"/>
      <c r="J50" s="1493"/>
      <c r="K50" s="1493"/>
      <c r="L50" s="1493"/>
    </row>
    <row r="51" spans="1:12" ht="15" customHeight="1" x14ac:dyDescent="0.15"/>
    <row r="52" spans="1:12" ht="15" customHeight="1" x14ac:dyDescent="0.15"/>
    <row r="53" spans="1:12" ht="15" customHeight="1" x14ac:dyDescent="0.15"/>
    <row r="54" spans="1:12" ht="15" customHeight="1" x14ac:dyDescent="0.15"/>
    <row r="55" spans="1:12" ht="15" customHeight="1" x14ac:dyDescent="0.15"/>
    <row r="56" spans="1:12" ht="15" customHeight="1" x14ac:dyDescent="0.15"/>
    <row r="57" spans="1:12" ht="15" customHeight="1" x14ac:dyDescent="0.15"/>
    <row r="58" spans="1:12" ht="15" customHeight="1" x14ac:dyDescent="0.15"/>
    <row r="59" spans="1:12" ht="15" customHeight="1" x14ac:dyDescent="0.15"/>
    <row r="60" spans="1:12" ht="15" customHeight="1" x14ac:dyDescent="0.15"/>
    <row r="61" spans="1:12" ht="15" customHeight="1" x14ac:dyDescent="0.15"/>
    <row r="62" spans="1:12" ht="15" customHeight="1" x14ac:dyDescent="0.15"/>
    <row r="63" spans="1:12" ht="15" customHeight="1" x14ac:dyDescent="0.15"/>
    <row r="64" spans="1:12"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sheetData>
  <mergeCells count="66">
    <mergeCell ref="A49:E49"/>
    <mergeCell ref="F49:L49"/>
    <mergeCell ref="A50:L50"/>
    <mergeCell ref="A46:E46"/>
    <mergeCell ref="F46:L46"/>
    <mergeCell ref="A47:E47"/>
    <mergeCell ref="F47:L47"/>
    <mergeCell ref="A48:E48"/>
    <mergeCell ref="F48:L48"/>
    <mergeCell ref="A39:L39"/>
    <mergeCell ref="A40:L40"/>
    <mergeCell ref="A42:L42"/>
    <mergeCell ref="A43:L43"/>
    <mergeCell ref="A45:E45"/>
    <mergeCell ref="F45:L45"/>
    <mergeCell ref="A37:B37"/>
    <mergeCell ref="B25:L25"/>
    <mergeCell ref="B26:L26"/>
    <mergeCell ref="B27:L27"/>
    <mergeCell ref="B28:L28"/>
    <mergeCell ref="B29:L29"/>
    <mergeCell ref="B30:L30"/>
    <mergeCell ref="B31:L31"/>
    <mergeCell ref="B32:L32"/>
    <mergeCell ref="B33:L33"/>
    <mergeCell ref="B34:L34"/>
    <mergeCell ref="B35:L35"/>
    <mergeCell ref="B24:L24"/>
    <mergeCell ref="A17:B17"/>
    <mergeCell ref="C17:D17"/>
    <mergeCell ref="E17:J17"/>
    <mergeCell ref="A18:B18"/>
    <mergeCell ref="C18:D18"/>
    <mergeCell ref="E18:J18"/>
    <mergeCell ref="A19:B19"/>
    <mergeCell ref="C19:D19"/>
    <mergeCell ref="E19:J19"/>
    <mergeCell ref="B22:L22"/>
    <mergeCell ref="B23:L23"/>
    <mergeCell ref="A15:B15"/>
    <mergeCell ref="C15:D15"/>
    <mergeCell ref="E15:J15"/>
    <mergeCell ref="A16:B16"/>
    <mergeCell ref="C16:D16"/>
    <mergeCell ref="E16:J16"/>
    <mergeCell ref="A14:B14"/>
    <mergeCell ref="C14:D14"/>
    <mergeCell ref="E14:J14"/>
    <mergeCell ref="A7:C7"/>
    <mergeCell ref="D7:I7"/>
    <mergeCell ref="A8:B10"/>
    <mergeCell ref="D8:I8"/>
    <mergeCell ref="D9:I9"/>
    <mergeCell ref="D10:I10"/>
    <mergeCell ref="A11:B11"/>
    <mergeCell ref="C11:I11"/>
    <mergeCell ref="A12:E12"/>
    <mergeCell ref="F12:I12"/>
    <mergeCell ref="A13:L13"/>
    <mergeCell ref="A6:D6"/>
    <mergeCell ref="E6:I6"/>
    <mergeCell ref="A2:L2"/>
    <mergeCell ref="F3:G3"/>
    <mergeCell ref="I3:L3"/>
    <mergeCell ref="F4:G4"/>
    <mergeCell ref="I4:L4"/>
  </mergeCells>
  <phoneticPr fontId="2"/>
  <conditionalFormatting sqref="A15:L19">
    <cfRule type="expression" dxfId="2" priority="542">
      <formula>$F$12=#REF!</formula>
    </cfRule>
    <cfRule type="expression" dxfId="1" priority="543">
      <formula>$E$6=#REF!</formula>
    </cfRule>
  </conditionalFormatting>
  <conditionalFormatting sqref="D7:I10 C11:I11 F12:I12">
    <cfRule type="expression" dxfId="0" priority="539">
      <formula>$E$6=#REF!</formula>
    </cfRule>
  </conditionalFormatting>
  <pageMargins left="0.7" right="0.7" top="0.75" bottom="0.75" header="0.3" footer="0.3"/>
  <pageSetup paperSize="9"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D3D62B9FB98774992885D30011EB4DE" ma:contentTypeVersion="" ma:contentTypeDescription="新しいドキュメントを作成します。" ma:contentTypeScope="" ma:versionID="36cdc03ce81994163b963cae0facd4e0">
  <xsd:schema xmlns:xsd="http://www.w3.org/2001/XMLSchema" xmlns:xs="http://www.w3.org/2001/XMLSchema" xmlns:p="http://schemas.microsoft.com/office/2006/metadata/properties" targetNamespace="http://schemas.microsoft.com/office/2006/metadata/properties" ma:root="true" ma:fieldsID="43d5a4ae1d3346c4741bf9ac5db056c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EFAB69-EC19-4C4F-97E8-8414237D2A90}">
  <ds:schemaRefs>
    <ds:schemaRef ds:uri="http://schemas.microsoft.com/sharepoint/v3/contenttype/forms"/>
  </ds:schemaRefs>
</ds:datastoreItem>
</file>

<file path=customXml/itemProps2.xml><?xml version="1.0" encoding="utf-8"?>
<ds:datastoreItem xmlns:ds="http://schemas.openxmlformats.org/officeDocument/2006/customXml" ds:itemID="{997B3051-12E5-45EC-B453-F275938B6011}">
  <ds:schemaRefs>
    <ds:schemaRef ds:uri="http://schemas.microsoft.com/office/2006/documentManagement/types"/>
    <ds:schemaRef ds:uri="http://schemas.openxmlformats.org/package/2006/metadata/core-properties"/>
    <ds:schemaRef ds:uri="http://www.w3.org/XML/1998/namespace"/>
    <ds:schemaRef ds:uri="http://schemas.microsoft.com/office/infopath/2007/PartnerControls"/>
    <ds:schemaRef ds:uri="http://purl.org/dc/dcmitype/"/>
    <ds:schemaRef ds:uri="http://schemas.microsoft.com/office/2006/metadata/properties"/>
    <ds:schemaRef ds:uri="http://purl.org/dc/terms/"/>
    <ds:schemaRef ds:uri="http://purl.org/dc/elements/1.1/"/>
  </ds:schemaRefs>
</ds:datastoreItem>
</file>

<file path=customXml/itemProps3.xml><?xml version="1.0" encoding="utf-8"?>
<ds:datastoreItem xmlns:ds="http://schemas.openxmlformats.org/officeDocument/2006/customXml" ds:itemID="{4A9A30A3-E4F4-41B4-A76A-DC26B146A2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13</vt:i4>
      </vt:variant>
    </vt:vector>
  </HeadingPairs>
  <TitlesOfParts>
    <vt:vector size="29" baseType="lpstr">
      <vt:lpstr>様式１（表紙）</vt:lpstr>
      <vt:lpstr>様式2（case④）</vt:lpstr>
      <vt:lpstr>チェック用</vt:lpstr>
      <vt:lpstr>様式３</vt:lpstr>
      <vt:lpstr>様式４</vt:lpstr>
      <vt:lpstr>様式５</vt:lpstr>
      <vt:lpstr>様式６</vt:lpstr>
      <vt:lpstr>【参考】誓約書（CCUS）</vt:lpstr>
      <vt:lpstr>≪記載例≫</vt:lpstr>
      <vt:lpstr>例＿様式１（表紙）</vt:lpstr>
      <vt:lpstr>例＿様式2</vt:lpstr>
      <vt:lpstr>例＿様式３</vt:lpstr>
      <vt:lpstr>例＿様式４</vt:lpstr>
      <vt:lpstr>例＿様式５</vt:lpstr>
      <vt:lpstr>例＿様式６</vt:lpstr>
      <vt:lpstr>例＿様式７</vt:lpstr>
      <vt:lpstr>'【参考】誓約書（CCUS）'!Print_Area</vt:lpstr>
      <vt:lpstr>'様式１（表紙）'!Print_Area</vt:lpstr>
      <vt:lpstr>'様式2（case④）'!Print_Area</vt:lpstr>
      <vt:lpstr>様式３!Print_Area</vt:lpstr>
      <vt:lpstr>様式４!Print_Area</vt:lpstr>
      <vt:lpstr>様式５!Print_Area</vt:lpstr>
      <vt:lpstr>様式６!Print_Area</vt:lpstr>
      <vt:lpstr>'例＿様式１（表紙）'!Print_Area</vt:lpstr>
      <vt:lpstr>例＿様式2!Print_Area</vt:lpstr>
      <vt:lpstr>例＿様式３!Print_Area</vt:lpstr>
      <vt:lpstr>例＿様式４!Print_Area</vt:lpstr>
      <vt:lpstr>例＿様式５!Print_Area</vt:lpstr>
      <vt:lpstr>例＿様式６!Print_Area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秀明 納多</cp:lastModifiedBy>
  <cp:lastPrinted>2024-08-13T00:48:26Z</cp:lastPrinted>
  <dcterms:created xsi:type="dcterms:W3CDTF">2012-12-06T08:04:40Z</dcterms:created>
  <dcterms:modified xsi:type="dcterms:W3CDTF">2024-08-16T06:09:58Z</dcterms:modified>
</cp:coreProperties>
</file>